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165" activeTab="0"/>
  </bookViews>
  <sheets>
    <sheet name="Przedmiar" sheetId="1" r:id="rId1"/>
    <sheet name="Arkusz1" sheetId="2" r:id="rId2"/>
  </sheets>
  <definedNames>
    <definedName name="_xlnm.Print_Area" localSheetId="0">'Przedmiar'!$A$1:$H$121</definedName>
  </definedNames>
  <calcPr fullCalcOnLoad="1"/>
</workbook>
</file>

<file path=xl/sharedStrings.xml><?xml version="1.0" encoding="utf-8"?>
<sst xmlns="http://schemas.openxmlformats.org/spreadsheetml/2006/main" count="337" uniqueCount="218">
  <si>
    <t>Kod</t>
  </si>
  <si>
    <t>Punkt dokumentacji</t>
  </si>
  <si>
    <t>Gwarancja Wykonania</t>
  </si>
  <si>
    <t>-</t>
  </si>
  <si>
    <t>Ubezpieczenie Robót</t>
  </si>
  <si>
    <t xml:space="preserve">Ubezpieczenie od Odpowiedzialności Cywilnej </t>
  </si>
  <si>
    <t>Utrzymanie ruchu i obsługa Zakończonych Robót</t>
  </si>
  <si>
    <t>Lp.</t>
  </si>
  <si>
    <t>Opis</t>
  </si>
  <si>
    <t>J.m.</t>
  </si>
  <si>
    <t>Obmiar</t>
  </si>
  <si>
    <t>m</t>
  </si>
  <si>
    <t>**) Sumy powinny być przeniesione do "Zestawienie Kosztów", kol.3</t>
  </si>
  <si>
    <t xml:space="preserve">SUMA </t>
  </si>
  <si>
    <t>szt.</t>
  </si>
  <si>
    <t>(5)=(3)+(4)</t>
  </si>
  <si>
    <t>(4)</t>
  </si>
  <si>
    <t>(1)</t>
  </si>
  <si>
    <t>(2)</t>
  </si>
  <si>
    <t>(3)</t>
  </si>
  <si>
    <t xml:space="preserve">W kolumnie (5) należy podać wartości danego Rachunku z VAT, obliczoną poprzez dodanie odpowiednich wartości w kolumnach (3) i (4) </t>
  </si>
  <si>
    <t>W pozycji "Cena oferty z VAT" należy wpisać wartość z pozycji "SUMA" kolumny (5)</t>
  </si>
  <si>
    <t>Wartości z wiersza "SUMA" kolumn (3), (4) i (5) należy przenieść odpowiednio do formularza Oferty</t>
  </si>
  <si>
    <t>STWiOR cz.2</t>
  </si>
  <si>
    <t>ryczałt</t>
  </si>
  <si>
    <t>Rachunek nr 1 Gwarancje i ubezpieczenia</t>
  </si>
  <si>
    <t>Rachunek nr 2 Pozycje ogólne</t>
  </si>
  <si>
    <t>Suma dla Rachunku nr 1**</t>
  </si>
  <si>
    <t>Suma dla Rachunku ogólnego nr 2**</t>
  </si>
  <si>
    <t>*) Ceny jednostkowe i wartość należy podawać bez VAT w PLN z dokładnością do dwóch miejsc po przecinku</t>
  </si>
  <si>
    <t>Cena jed. [PLN]*</t>
  </si>
  <si>
    <t>Wartość [PLN]*</t>
  </si>
  <si>
    <t>Wartość z VAT [PLN]</t>
  </si>
  <si>
    <t>CENA OFERTY z VAT, [PLN]</t>
  </si>
  <si>
    <t xml:space="preserve"> *) Ceny jednostkowe i wartość należy podawać bez VAT, w PLN z dokładnością do dwóch miejsc po przecinku</t>
  </si>
  <si>
    <t>Stawka VAT [%]</t>
  </si>
  <si>
    <t>(6)</t>
  </si>
  <si>
    <t>W kolumnie (4) należy wpisać wartości VAT obliczoną dla danego Rachunku przy zastosowaniu stawki wskazanej w kolumnie (6)</t>
  </si>
  <si>
    <t>W kolumnie (6) należy wpisać stawkę VAT dla danego rodzaju robót, obowiązującą na dzień złożenia Oferty.</t>
  </si>
  <si>
    <t>VAT
[PLN]</t>
  </si>
  <si>
    <r>
      <t xml:space="preserve">***) Wykonawca wypełnia </t>
    </r>
    <r>
      <rPr>
        <b/>
        <i/>
        <sz val="10"/>
        <rFont val="Arial CE"/>
        <family val="0"/>
      </rPr>
      <t>każdą</t>
    </r>
    <r>
      <rPr>
        <i/>
        <sz val="10"/>
        <rFont val="Arial CE"/>
        <family val="2"/>
      </rPr>
      <t xml:space="preserve"> pozycję Przedmiaru</t>
    </r>
  </si>
  <si>
    <t>ST00+Zasady wyceny do PR</t>
  </si>
  <si>
    <t>kpl</t>
  </si>
  <si>
    <t>SST 3.2.1</t>
  </si>
  <si>
    <t>SST 3.2.2</t>
  </si>
  <si>
    <t>101-1</t>
  </si>
  <si>
    <t>102-1</t>
  </si>
  <si>
    <t>103-1</t>
  </si>
  <si>
    <t>201-1</t>
  </si>
  <si>
    <t>202-1</t>
  </si>
  <si>
    <t>302-5</t>
  </si>
  <si>
    <t>305-5</t>
  </si>
  <si>
    <t>307-5</t>
  </si>
  <si>
    <t>308-5</t>
  </si>
  <si>
    <t>312-5</t>
  </si>
  <si>
    <t>Odtworzenie ogrodzenia z siatki</t>
  </si>
  <si>
    <t>Dokumentacje i inne opracowania, Dokumentacja powykonawcza</t>
  </si>
  <si>
    <t>Przygotowanie terenu pod budowę</t>
  </si>
  <si>
    <t>Karczowanie pni</t>
  </si>
  <si>
    <t>Zasuwy żeliwne kołnierzowe o śr. 100 mm z blokiem podporowym, obudową i skrzynką uliczną, oznakowaniem</t>
  </si>
  <si>
    <t>Zagospodarowanie terenu</t>
  </si>
  <si>
    <t>301-1</t>
  </si>
  <si>
    <t>303-5</t>
  </si>
  <si>
    <t>304-5</t>
  </si>
  <si>
    <t>306-5</t>
  </si>
  <si>
    <t>309-5</t>
  </si>
  <si>
    <t>310-5</t>
  </si>
  <si>
    <t>SST 3.2.3</t>
  </si>
  <si>
    <t>SST 3.2.4</t>
  </si>
  <si>
    <t>SST 3.2.5</t>
  </si>
  <si>
    <t>Suma dla Rachunku nr 3**</t>
  </si>
  <si>
    <t>Suma dla Rachunku nr 4**</t>
  </si>
  <si>
    <t>Przejście nad potokiem Pijawnik wraz z cokołami żelbetowymi, konstrukcją nośną rurową i montażem</t>
  </si>
  <si>
    <t>Zasuwy żeliwne kołnierzowe o śr. 250 mm z blokiem podporowym, obudową i skrzynką uliczną, oznakowaniem</t>
  </si>
  <si>
    <t>Zasuwy żeliwne kołnierzowe o śr. 200 mm z blokiem podporowym, obudową i skrzynką uliczną, oznakowaniem</t>
  </si>
  <si>
    <t>Zasuwy żeliwne kołnierzowe o śr. 150 mm z blokiem podporowym, obudową i skrzynką uliczną, oznakowaniem</t>
  </si>
  <si>
    <t>Zasuwy żeliwne kołnierzowe o śr. 80 mm z blokiem podporowym, obudową i skrzynką uliczną, oznakowaniem</t>
  </si>
  <si>
    <t>Zasuwy żeliwne gwintowane o śr. 50 mm z blokiem podporowym, obudową i skrzynką uliczną, oznakowaniem</t>
  </si>
  <si>
    <t>Zasuwy żeliwne gwintowane o śr. 40 mm z blokiem podporowym, obudową i skrzynką uliczną, oznakowaniem</t>
  </si>
  <si>
    <t>Zasuwy żeliwne kołnierzowe o śr. 50 mm montowane w komorach</t>
  </si>
  <si>
    <t>Hydranty pożarowe podziemne o śr. 80 mm z oznakowaniem</t>
  </si>
  <si>
    <t xml:space="preserve">Studnie rewizyjne z kręgów żelbetowych z betonu klasy C35/45 o średnicy 1000 mm, kręgi łączone na uszczelkę, z włazem typu żeliwno-betonowego D400/C250 z robotami ziemnymi, umocnieniem i odwodnieniem wykopów </t>
  </si>
  <si>
    <t>Sieci wodociagowe z rur polietylenowych PE-100, PN16, SDR 11 dz 250 mm - z robotami pomiarowymi, ziemnymi, umocnieniem i odwodnieniem wykopów, podsypką i obsypką, zagęszczeniem, z wykonaniem próby szczelności, dezynfekcją i płukaniem , z wykonaniem oznakowania</t>
  </si>
  <si>
    <t>Sieci wodociagowe z rur polietylenowych PE-100, PN16, SDR 11 dz 160 mm - z robotami pomiarowymi, ziemnymi, umocnieniem i odwodnieniem wykopów, podsypką i obsypką, zagęszczeniem, z wykonaniem próby szczelności, dezynfekcją i płukaniem , z wykonaniem oznakowania</t>
  </si>
  <si>
    <t>Przyłącza wodociągowe z rur polietylenowych PE-100, PN16, SDR 11 dz 90 mm - z robotami pomiarowymi, ziemnymi, umocnieniem i odwodnieniem wykopów, podsypką i obsypką, zagęszczeniem, z wykonaniem próby szczelności, dezynfekcją i płukaniem, z wykonaniem oznakowania</t>
  </si>
  <si>
    <t>Przyłącza wodociągowe z rur polietylenowych PE-100, PN16, SDR 11 dz 63 mm - z robotami pomiarowymi, ziemnymi, umocnieniem i odwodnieniem wykopów, podsypką i obsypką, zagęszczeniem, z wykonaniem próby szczelności, dezynfekcją i płukaniem, z wykonaniem oznakowania</t>
  </si>
  <si>
    <t>Przyłącza wodociągowe z rur polietylenowych PE-100, PN16, SDR 11  dz 40 mm - z robotami pomiarowymi, ziemnymi, umocnieniem i odwodnieniem wykopów, podsypką i obsypką, zagęszczeniem, z wykonaniem próby szczelności, dezynfekcją i płukaniem, z wykonaniem oznakowania</t>
  </si>
  <si>
    <t>Kanał z rur PP SN10 łączonych na wcisk o śr. zewn. 200 mm - z robotami pomiarowymi, ziemnymi, umocnieniem i odwodnieniem wykopów, podsypką i obsypką, zagęszczeniem, z wykonaniem próby szczelności, płukaniem , z wykonaniem oznakowania</t>
  </si>
  <si>
    <t xml:space="preserve">Studzienki kanalizacyjne systemowe z śr. 425 mm z robotami ziemnymi, umocnieniem i odwodnieniem wykopów </t>
  </si>
  <si>
    <t>Przyłącza z rur PVC łączonych na wcisk o śr. zewn. 200 mm - z robotami pomiarowymi, ziemnymi, umocnieniem i odwodnieniem wykopów, podsypką i obsypką, zagęszczeniem, z wykonaniem próby szczelności, płukaniem , z wykonaniem oznakowania</t>
  </si>
  <si>
    <t>Przyłącza z rur PVC łączonych na wcisk o śr. zewn. 160 mm - z robotami pomiarowymi, ziemnymi, umocnieniem i odwodnieniem wykopów, podsypką i obsypką, zagęszczeniem, z wykonaniem próby szczelności, płukaniem , z wykonaniem oznakowania</t>
  </si>
  <si>
    <t>Likwidacja istniejącego wodociągu poprzez zamulenie i zaślepienie</t>
  </si>
  <si>
    <t>SST 3.2.6</t>
  </si>
  <si>
    <t>Likwidacja istniejących przyłączy wodociągowych</t>
  </si>
  <si>
    <t>SST 3.2.10</t>
  </si>
  <si>
    <t>SST 3.2.11</t>
  </si>
  <si>
    <t>SST 3.2.12</t>
  </si>
  <si>
    <t>SST 3.2.13</t>
  </si>
  <si>
    <t>SST 3.2.14</t>
  </si>
  <si>
    <t>SST 3.2.15</t>
  </si>
  <si>
    <t>SST 3.2.16</t>
  </si>
  <si>
    <t>SST 3.2.17</t>
  </si>
  <si>
    <t>311-5</t>
  </si>
  <si>
    <t>313-5</t>
  </si>
  <si>
    <t>314-5</t>
  </si>
  <si>
    <t>315-5</t>
  </si>
  <si>
    <t>316-5</t>
  </si>
  <si>
    <t>317-5</t>
  </si>
  <si>
    <t>318-5</t>
  </si>
  <si>
    <t>319-5</t>
  </si>
  <si>
    <t>320-5</t>
  </si>
  <si>
    <t>321-5</t>
  </si>
  <si>
    <t>322-5</t>
  </si>
  <si>
    <t>323-5</t>
  </si>
  <si>
    <t>324-5</t>
  </si>
  <si>
    <t>325-5</t>
  </si>
  <si>
    <t>Rachunek nr 4 Odtworzenie zieleni i trawników w rejonie robót</t>
  </si>
  <si>
    <t>326-5</t>
  </si>
  <si>
    <t>327-5</t>
  </si>
  <si>
    <t>328-5</t>
  </si>
  <si>
    <t>329-5</t>
  </si>
  <si>
    <t>330-5</t>
  </si>
  <si>
    <t>331-5</t>
  </si>
  <si>
    <t>332-5</t>
  </si>
  <si>
    <t>338-3</t>
  </si>
  <si>
    <t>SST 3.3.1</t>
  </si>
  <si>
    <t>SST 3.4.1</t>
  </si>
  <si>
    <t>401-4</t>
  </si>
  <si>
    <t>Humusowanie warstwą grubości 15 cm wraz z obsianiem mieszanką traw</t>
  </si>
  <si>
    <t>Nawierzchnie z kostki brukowej granitowej na podsypce z miału kamiennego gr. 3 cm, na podbudowie z tłucznia kamiennego 0-31,5 mm gr. 30 cm -roboty rozbiórkowe i odtworzeniowe (50% kostki z odzysku).</t>
  </si>
  <si>
    <t>Nawierzchnie gruntowe i tłuczniowe odtwarzane jako tłuczniowe gr. 35 cm (warstwa dolna z tłucznia 0-63 mm gr. 15 cm i górna z tłucznia 0-31,5 mm grub. 10 cm wraz z warstwą odsączającą z piasku gr. 10 cm) - roboty rozbiórkowe i odtworzeniowe.</t>
  </si>
  <si>
    <t>SST 3.3.2</t>
  </si>
  <si>
    <t>SST 3.3.3</t>
  </si>
  <si>
    <t>SST 3.3.4</t>
  </si>
  <si>
    <t>SST 3.3.5</t>
  </si>
  <si>
    <t>Nawierzchnia parkingów, placów, zatoczek, podjazdów z asfaltobetonu gr. 9 cm  (warstwa ścieralna gr. 5 cm + warstwa wiążąca gr. 4 cm) na podbudowie z kruszywa łamanego 0/31,5 mm gr. 20 cm – roboty rozbiórkowe i odtworzeniowe.</t>
  </si>
  <si>
    <t>SST 3.3.6</t>
  </si>
  <si>
    <t>Nawierzchnie asfaltowe chodników gr. 5 cm na podbudowie z kruszywa łamanego 0/31,5 mm gr. 20 cm - roboty rozbiórkowe i odtworzeniowe.</t>
  </si>
  <si>
    <t>SST 3.3.7</t>
  </si>
  <si>
    <t>SST 3.4.2</t>
  </si>
  <si>
    <t>339-3</t>
  </si>
  <si>
    <t>340-3</t>
  </si>
  <si>
    <t>341-3</t>
  </si>
  <si>
    <t>342-3</t>
  </si>
  <si>
    <t>kwoty tymczasowe</t>
  </si>
  <si>
    <t>IDW</t>
  </si>
  <si>
    <t>205-1</t>
  </si>
  <si>
    <t>WK/2 kl.4***</t>
  </si>
  <si>
    <t>Założenie placu budowy i biur Wykonawcy</t>
  </si>
  <si>
    <t>Utrzymanie placu budowy i biur Wykonawcy</t>
  </si>
  <si>
    <t>Zdemontowanie urządzeń placu budowy, biur Wykonawcy po zakończeniu Robót</t>
  </si>
  <si>
    <t>203-1</t>
  </si>
  <si>
    <t>204-1</t>
  </si>
  <si>
    <t>***) WK/2 - Część formalno-prawna - Warunki Kontraktu, Rozdział 2, kl.-klauzula</t>
  </si>
  <si>
    <t>****) Zapłata na podstawie kl.13.5 Warunków Kontraktu</t>
  </si>
  <si>
    <r>
      <t xml:space="preserve">*****) Wykonawca wypełnia </t>
    </r>
    <r>
      <rPr>
        <b/>
        <i/>
        <sz val="10"/>
        <rFont val="Arial CE"/>
        <family val="0"/>
      </rPr>
      <t>każdą</t>
    </r>
    <r>
      <rPr>
        <i/>
        <sz val="10"/>
        <rFont val="Arial CE"/>
        <family val="2"/>
      </rPr>
      <t xml:space="preserve"> pozycję Przedmiaru</t>
    </r>
  </si>
  <si>
    <t>WK/2 kl.18****</t>
  </si>
  <si>
    <t>SST 3.4.3</t>
  </si>
  <si>
    <r>
      <t xml:space="preserve">**) Sumy powinny być przeniesione do "Zestawienie Kosztów", kol.3;
</t>
    </r>
    <r>
      <rPr>
        <b/>
        <i/>
        <sz val="10"/>
        <rFont val="Arial"/>
        <family val="2"/>
      </rPr>
      <t>Suma wartości dla rachunku ogólnego nr 2 nie może być wyższa niż 5% sumy rachunków nr 3 i 4.</t>
    </r>
  </si>
  <si>
    <t>Branża sanitarna - Sieć wodociągowa z przyłączami</t>
  </si>
  <si>
    <t>Zestawy wodomierzowy z konsolą pod wodomierz śr. 50 mm, z zaworami, filtrem siatkowym, zaworem antyskażeniowym, z włączeniem do instalacji wodociągowej (wodomierz dostarcza Zamawiający)</t>
  </si>
  <si>
    <t>Zestawy wodomierzowy z konsolą pod wodomierz śr. 40 mm, z zaworami, filtrem siatkowym, zaworem antyskażeniowym, z włączeniem do instalacji wodociągowej (wodomierz dostarcza Zamawiający)</t>
  </si>
  <si>
    <t>Zestawy wodomierzowy z konsolą pod wodomierz śr. 25 mm, z zaworami, filtrem siatkowym, zaworem antyskażeniowym, z włączeniem do instalacji wodociągowej (wodomierz dostarcza Zamawiający)</t>
  </si>
  <si>
    <t>Zestawy wodomierzowy z konsolą pod wodomierz śr. 15 mm, z zaworami, filtrem siatkowym, zaworem antyskażeniowym, z włączeniem do instalacji wodociągowej (wodomierz dostarcza Zamawiający)</t>
  </si>
  <si>
    <t>Branża drogowa - Rozbiórka i odbudowa nawierzchni</t>
  </si>
  <si>
    <t>Zestawienie kosztów
Umowa JG-PR-2018-4 pn. „Kanalizacja sanitarna i sieć wodociągowa z przyłączami - ul. Mickiewicza i Głowackiego”</t>
  </si>
  <si>
    <t>ST 3.3.10</t>
  </si>
  <si>
    <t>SST 3.3.9</t>
  </si>
  <si>
    <t>SST 3.3.8</t>
  </si>
  <si>
    <t xml:space="preserve">Podbudowa - stabilizacja cementowa towarowa o Rm - 2,5 Mpa grub. 15 cm </t>
  </si>
  <si>
    <t xml:space="preserve">Podbudowa z kruszywa łamanego 0/63 mm grub. 20 cm </t>
  </si>
  <si>
    <t xml:space="preserve">Warstwa wiążąca z betonu asfaltowego AC 16W grubość po zagęszczeniu 5 cm </t>
  </si>
  <si>
    <t xml:space="preserve">Warstwa ścieralna z betonu asfaltowego AC11S grubość po zagęszczeniu 4 cm </t>
  </si>
  <si>
    <t>ST 03.1</t>
  </si>
  <si>
    <t>Nawierzchnia z kostki betonowej gr. 8 cm na podsypce z miału kamiennego gr. 3 cm, podbudowie tłuczniowej 0/31,5 mm gr. 20 cm - chodniki i place - roboty rozbiórkowe i odtworzeniowe (50% kostki z odzysku). (Zawiera kostkę z cieków ściekowych w pasie jezdni ul. Mickiewicza na odcinku od ul. Wolności do al. Wojska Polskiego)</t>
  </si>
  <si>
    <t>SST 3.3.11</t>
  </si>
  <si>
    <t>SST 3.3.12</t>
  </si>
  <si>
    <t>343-3</t>
  </si>
  <si>
    <t>344-3</t>
  </si>
  <si>
    <t>345-3</t>
  </si>
  <si>
    <t>346-3</t>
  </si>
  <si>
    <t>SST 3.2.8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</si>
  <si>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</si>
  <si>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0"/>
        <color indexed="8"/>
        <rFont val="Czcionka tekstu podstawowego"/>
        <family val="0"/>
      </rPr>
      <t>2</t>
    </r>
  </si>
  <si>
    <t>SST 3.2.9</t>
  </si>
  <si>
    <t>333-5</t>
  </si>
  <si>
    <t>347-3</t>
  </si>
  <si>
    <t>Przeciski rurami stalowymi DN300 z przeciąganiem rurociągu PCV lub PE przez rurę przewiertową z uszczelniem końców rur manszetami</t>
  </si>
  <si>
    <t>Przeciski rurami stalowymi DN 250 z przeciąganiem rurociągu PCV lub PE przez rurę przewiertową z uszczelniem końców rur manszetami</t>
  </si>
  <si>
    <t>334-5</t>
  </si>
  <si>
    <t>335-5</t>
  </si>
  <si>
    <t>336-5</t>
  </si>
  <si>
    <t>348-3</t>
  </si>
  <si>
    <t>349-3</t>
  </si>
  <si>
    <t>350-3</t>
  </si>
  <si>
    <t>Przeciski rurami stalowymi DN 80 z przeciąganiem rurociągu PE przez rurę przewiertową z uszczelnieniem końców rur manszetami</t>
  </si>
  <si>
    <t>Przeciski rurami stalowymi DN 100 z przeciąganiem rurociągu PE przez rurę przewiertową z uszczelnieniem końców rur manszetami</t>
  </si>
  <si>
    <t>Przeciski rurami stalowymi DN 150 z przeciąganiem rurociągu PE przez rurę przewiertową z uszczelnieniem końców rur manszetami</t>
  </si>
  <si>
    <t>Przeciski rurami stalowymi DN 250 z przeciąganiem rurociągu PE przez rurę przewiertową z uszczelnieniem końców rur manszetami</t>
  </si>
  <si>
    <t>Zasuwy żeliwne gwintowane śr. 32 mmz blokiem podporowym, obudową i skrzynką uliczną, oznakowaniem</t>
  </si>
  <si>
    <t>Zawór napowietrzająco-odpowietrzającym do zabudowy w ziemi wraz ze skrzynką uliczną</t>
  </si>
  <si>
    <t>Hydranty pożarowe nadziemne o śr. 100 mm oraz zasuwy DN 100 z blokiem podporowym, obudową, skrzynką uliczną i oznakowaniem</t>
  </si>
  <si>
    <t>Frezowanie nawierzchni jezdni na głębokość 4 cm - warstwa ścieralna poza obszarem wykopów</t>
  </si>
  <si>
    <t>Rozbiórka nawierzchni bitumicznej o grubości średnio 11 cm - warstwa ścieralna i wiążąca w obrębie wykopów</t>
  </si>
  <si>
    <t>Krawężniki kamienne grubości 12 cm na ławie betonowej z oporem /rozbiórka + ułożenie/.</t>
  </si>
  <si>
    <t>Obrzeża betonowe grubości 8 cm na ławie betonowej  - rozbiórka i ułożenie (obrzeża zniszczone wymienione na nowe).</t>
  </si>
  <si>
    <t>Krawężniki betonowe 15x30 cm na ławie betonowej z oporem  - rozbiórka i ułożenie  (krawężniki zniszczone wymienione na nowe)</t>
  </si>
  <si>
    <t>CZĘŚĆ II OPIS PRZEDMIOTU ZAMÓWIENIA
TOM I - DOKUMENTACJA PROJEKTOWA
Rozdział 2. Przedmiar robót
Umowa JG-PR-2019-1 pn. „Kanalizacja sanitarna i sieć wodociągowa z przyłączami - ul. Mickiewicza i Głowackiego”</t>
  </si>
  <si>
    <t>Hydranty pożarowe nadziemne o śr. 80 mm oraz zasuwy DN 80 z blokiem podporowym, obudową, skrzynką uliczną i oznakowaniem</t>
  </si>
  <si>
    <t>337-5</t>
  </si>
  <si>
    <t>351-3</t>
  </si>
  <si>
    <t>352-4</t>
  </si>
  <si>
    <t>Rachunek nr 3 „Kanalizacja sanitarna i sieć wodociągowa z przyłączami - 
ul. Mickiewicza i Głowackiego”</t>
  </si>
  <si>
    <t>STWiOR cz.1,  ST07.1</t>
  </si>
  <si>
    <t>Demontaż i montaż oświetlenia na długości kanału KS 4 wraz z opracowaniem dokumentajcji oraz uzgodnieniami</t>
  </si>
  <si>
    <t>Branża sanitarna - Sieć kanalizacji sanitarnej z przyłączami - część 2</t>
  </si>
  <si>
    <t>Branża sanitarna - Sieć kanalizacji sanitarnej z przyłączami  - część 1</t>
  </si>
  <si>
    <t>353-6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</si>
</sst>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00"/>
    <numFmt numFmtId="173" formatCode="[$-415]d\ mmmm\ yyyy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b/>
      <sz val="12"/>
      <name val="Arial CE"/>
      <family val="0"/>
    </font>
    <font>
      <sz val="9"/>
      <name val="Arial"/>
      <family val="2"/>
    </font>
    <font>
      <sz val="10"/>
      <name val="Calibri"/>
      <family val="2"/>
    </font>
    <font>
      <vertAlign val="superscript"/>
      <sz val="10"/>
      <color indexed="8"/>
      <name val="Arial"/>
      <family val="2"/>
    </font>
    <font>
      <vertAlign val="superscript"/>
      <sz val="10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53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6" fillId="0" borderId="14" xfId="52" applyFont="1" applyFill="1" applyBorder="1" applyAlignment="1">
      <alignment horizontal="right" vertical="center" wrapText="1"/>
      <protection/>
    </xf>
    <xf numFmtId="0" fontId="6" fillId="0" borderId="0" xfId="52" applyFont="1" applyFill="1" applyBorder="1" applyAlignment="1">
      <alignment horizontal="right" vertical="center" wrapText="1"/>
      <protection/>
    </xf>
    <xf numFmtId="4" fontId="5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53" applyFont="1" applyFill="1" applyAlignment="1">
      <alignment horizontal="left" vertical="center"/>
      <protection/>
    </xf>
    <xf numFmtId="0" fontId="52" fillId="0" borderId="0" xfId="0" applyFont="1" applyBorder="1" applyAlignment="1">
      <alignment wrapText="1"/>
    </xf>
    <xf numFmtId="4" fontId="5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52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3" fontId="6" fillId="34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53" applyFont="1" applyFill="1" applyBorder="1" applyAlignment="1">
      <alignment horizontal="left" wrapText="1"/>
      <protection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horizontal="right" vertical="center"/>
    </xf>
    <xf numFmtId="0" fontId="11" fillId="0" borderId="0" xfId="0" applyFont="1" applyAlignment="1">
      <alignment/>
    </xf>
    <xf numFmtId="4" fontId="5" fillId="0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165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right" vertical="center" wrapText="1"/>
    </xf>
    <xf numFmtId="4" fontId="3" fillId="33" borderId="16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vertical="center"/>
    </xf>
    <xf numFmtId="4" fontId="5" fillId="0" borderId="18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quotePrefix="1">
      <alignment horizontal="left" vertical="center"/>
    </xf>
    <xf numFmtId="0" fontId="3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" fontId="6" fillId="0" borderId="14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4" fontId="6" fillId="33" borderId="21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3" fontId="5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5" fillId="34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vertical="center"/>
    </xf>
    <xf numFmtId="4" fontId="5" fillId="0" borderId="29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165" fontId="5" fillId="0" borderId="22" xfId="0" applyNumberFormat="1" applyFont="1" applyFill="1" applyBorder="1" applyAlignment="1">
      <alignment horizontal="right" vertical="center"/>
    </xf>
    <xf numFmtId="4" fontId="5" fillId="0" borderId="22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65" fontId="5" fillId="0" borderId="11" xfId="0" applyNumberFormat="1" applyFont="1" applyFill="1" applyBorder="1" applyAlignment="1">
      <alignment horizontal="right" vertical="center"/>
    </xf>
    <xf numFmtId="0" fontId="53" fillId="0" borderId="19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4" fontId="6" fillId="0" borderId="25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justify" vertical="center" wrapText="1"/>
    </xf>
    <xf numFmtId="4" fontId="54" fillId="0" borderId="12" xfId="0" applyNumberFormat="1" applyFont="1" applyFill="1" applyBorder="1" applyAlignment="1">
      <alignment horizontal="center" vertical="center"/>
    </xf>
    <xf numFmtId="171" fontId="0" fillId="0" borderId="1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justify" vertical="center" wrapText="1"/>
    </xf>
    <xf numFmtId="4" fontId="54" fillId="0" borderId="11" xfId="0" applyNumberFormat="1" applyFont="1" applyFill="1" applyBorder="1" applyAlignment="1">
      <alignment horizontal="center" vertical="center"/>
    </xf>
    <xf numFmtId="171" fontId="0" fillId="0" borderId="12" xfId="0" applyNumberFormat="1" applyFont="1" applyBorder="1" applyAlignment="1">
      <alignment horizontal="right" vertical="center" wrapText="1"/>
    </xf>
    <xf numFmtId="0" fontId="54" fillId="0" borderId="18" xfId="0" applyFont="1" applyBorder="1" applyAlignment="1">
      <alignment horizontal="justify" vertical="center" wrapText="1"/>
    </xf>
    <xf numFmtId="0" fontId="54" fillId="0" borderId="12" xfId="0" applyFont="1" applyBorder="1" applyAlignment="1">
      <alignment vertical="center" wrapText="1"/>
    </xf>
    <xf numFmtId="0" fontId="54" fillId="0" borderId="12" xfId="0" applyFont="1" applyBorder="1" applyAlignment="1">
      <alignment wrapText="1"/>
    </xf>
    <xf numFmtId="0" fontId="54" fillId="0" borderId="22" xfId="0" applyFont="1" applyBorder="1" applyAlignment="1">
      <alignment vertical="center" wrapText="1"/>
    </xf>
    <xf numFmtId="4" fontId="54" fillId="0" borderId="22" xfId="0" applyNumberFormat="1" applyFont="1" applyFill="1" applyBorder="1" applyAlignment="1">
      <alignment horizontal="center" vertical="center"/>
    </xf>
    <xf numFmtId="4" fontId="52" fillId="0" borderId="19" xfId="0" applyNumberFormat="1" applyFont="1" applyFill="1" applyBorder="1" applyAlignment="1">
      <alignment horizontal="center" vertical="center"/>
    </xf>
    <xf numFmtId="4" fontId="52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52" fillId="0" borderId="12" xfId="0" applyNumberFormat="1" applyFont="1" applyFill="1" applyBorder="1" applyAlignment="1">
      <alignment horizontal="center" vertical="center"/>
    </xf>
    <xf numFmtId="171" fontId="5" fillId="0" borderId="12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10" fillId="36" borderId="0" xfId="0" applyFont="1" applyFill="1" applyAlignment="1">
      <alignment horizontal="center" vertical="center" wrapText="1"/>
    </xf>
    <xf numFmtId="0" fontId="10" fillId="36" borderId="0" xfId="0" applyFont="1" applyFill="1" applyAlignment="1">
      <alignment horizontal="center" vertical="center"/>
    </xf>
    <xf numFmtId="0" fontId="7" fillId="0" borderId="0" xfId="53" applyFont="1" applyFill="1" applyBorder="1" applyAlignment="1">
      <alignment horizontal="left" vertical="center" wrapText="1"/>
      <protection/>
    </xf>
    <xf numFmtId="49" fontId="5" fillId="0" borderId="20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4" fontId="52" fillId="0" borderId="20" xfId="0" applyNumberFormat="1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POL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2"/>
  <sheetViews>
    <sheetView tabSelected="1" view="pageBreakPreview" zoomScale="85" zoomScaleNormal="85" zoomScaleSheetLayoutView="85" zoomScalePageLayoutView="124" workbookViewId="0" topLeftCell="A1">
      <selection activeCell="B89" sqref="B89"/>
    </sheetView>
  </sheetViews>
  <sheetFormatPr defaultColWidth="9.00390625" defaultRowHeight="12.75"/>
  <cols>
    <col min="1" max="1" width="5.875" style="0" customWidth="1"/>
    <col min="2" max="2" width="8.875" style="0" bestFit="1" customWidth="1"/>
    <col min="3" max="3" width="12.125" style="60" customWidth="1"/>
    <col min="4" max="4" width="73.25390625" style="0" customWidth="1"/>
    <col min="5" max="5" width="11.75390625" style="0" customWidth="1"/>
    <col min="6" max="6" width="10.75390625" style="0" customWidth="1"/>
    <col min="7" max="7" width="13.375" style="0" customWidth="1"/>
    <col min="8" max="8" width="16.875" style="0" customWidth="1"/>
    <col min="12" max="12" width="16.375" style="0" customWidth="1"/>
    <col min="13" max="13" width="15.25390625" style="0" customWidth="1"/>
    <col min="14" max="14" width="17.25390625" style="0" customWidth="1"/>
  </cols>
  <sheetData>
    <row r="1" spans="1:8" ht="87" customHeight="1">
      <c r="A1" s="204" t="s">
        <v>207</v>
      </c>
      <c r="B1" s="205"/>
      <c r="C1" s="205"/>
      <c r="D1" s="205"/>
      <c r="E1" s="205"/>
      <c r="F1" s="205"/>
      <c r="G1" s="205"/>
      <c r="H1" s="205"/>
    </row>
    <row r="2" spans="1:8" ht="10.5" customHeight="1">
      <c r="A2" s="94"/>
      <c r="B2" s="95"/>
      <c r="C2" s="96"/>
      <c r="D2" s="95"/>
      <c r="E2" s="95"/>
      <c r="F2" s="95"/>
      <c r="G2" s="95"/>
      <c r="H2" s="95"/>
    </row>
    <row r="3" spans="1:8" ht="38.25">
      <c r="A3" s="75" t="s">
        <v>7</v>
      </c>
      <c r="B3" s="75" t="s">
        <v>0</v>
      </c>
      <c r="C3" s="75" t="s">
        <v>1</v>
      </c>
      <c r="D3" s="75" t="s">
        <v>8</v>
      </c>
      <c r="E3" s="75" t="s">
        <v>9</v>
      </c>
      <c r="F3" s="75" t="s">
        <v>10</v>
      </c>
      <c r="G3" s="75" t="s">
        <v>30</v>
      </c>
      <c r="H3" s="75" t="s">
        <v>31</v>
      </c>
    </row>
    <row r="4" spans="1:8" ht="12.75">
      <c r="A4" s="76">
        <v>1</v>
      </c>
      <c r="B4" s="76">
        <v>2</v>
      </c>
      <c r="C4" s="75">
        <v>3</v>
      </c>
      <c r="D4" s="75">
        <v>4</v>
      </c>
      <c r="E4" s="76">
        <v>5</v>
      </c>
      <c r="F4" s="76">
        <v>6</v>
      </c>
      <c r="G4" s="76">
        <v>7</v>
      </c>
      <c r="H4" s="76">
        <v>8</v>
      </c>
    </row>
    <row r="5" spans="1:8" ht="21" customHeight="1">
      <c r="A5" s="71"/>
      <c r="B5" s="71"/>
      <c r="C5" s="77"/>
      <c r="D5" s="78" t="s">
        <v>25</v>
      </c>
      <c r="E5" s="7"/>
      <c r="F5" s="7"/>
      <c r="G5" s="79"/>
      <c r="H5" s="79"/>
    </row>
    <row r="6" spans="1:20" ht="25.5">
      <c r="A6" s="71">
        <v>1</v>
      </c>
      <c r="B6" s="40" t="s">
        <v>45</v>
      </c>
      <c r="C6" s="120" t="s">
        <v>145</v>
      </c>
      <c r="D6" s="5" t="s">
        <v>2</v>
      </c>
      <c r="E6" s="6" t="s">
        <v>144</v>
      </c>
      <c r="F6" s="7" t="s">
        <v>3</v>
      </c>
      <c r="G6" s="50">
        <v>30000</v>
      </c>
      <c r="H6" s="65">
        <f>ROUND(G6,2)</f>
        <v>30000</v>
      </c>
      <c r="M6" s="13"/>
      <c r="N6" s="123"/>
      <c r="O6" s="59"/>
      <c r="P6" s="124"/>
      <c r="Q6" s="53"/>
      <c r="R6" s="15"/>
      <c r="S6" s="125"/>
      <c r="T6" s="126"/>
    </row>
    <row r="7" spans="1:20" ht="25.5">
      <c r="A7" s="71">
        <v>2</v>
      </c>
      <c r="B7" s="40" t="s">
        <v>46</v>
      </c>
      <c r="C7" s="120" t="s">
        <v>156</v>
      </c>
      <c r="D7" s="5" t="s">
        <v>4</v>
      </c>
      <c r="E7" s="6" t="s">
        <v>144</v>
      </c>
      <c r="F7" s="7" t="s">
        <v>3</v>
      </c>
      <c r="G7" s="50">
        <v>30000</v>
      </c>
      <c r="H7" s="65">
        <f>ROUND(G7,2)</f>
        <v>30000</v>
      </c>
      <c r="M7" s="13"/>
      <c r="N7" s="123"/>
      <c r="O7" s="59"/>
      <c r="P7" s="124"/>
      <c r="Q7" s="53"/>
      <c r="R7" s="15"/>
      <c r="S7" s="125"/>
      <c r="T7" s="126"/>
    </row>
    <row r="8" spans="1:20" ht="25.5">
      <c r="A8" s="71">
        <v>3</v>
      </c>
      <c r="B8" s="40" t="s">
        <v>47</v>
      </c>
      <c r="C8" s="120" t="s">
        <v>156</v>
      </c>
      <c r="D8" s="5" t="s">
        <v>5</v>
      </c>
      <c r="E8" s="6" t="s">
        <v>144</v>
      </c>
      <c r="F8" s="7" t="s">
        <v>3</v>
      </c>
      <c r="G8" s="50">
        <v>50000</v>
      </c>
      <c r="H8" s="65">
        <f>ROUND(G8,2)</f>
        <v>50000</v>
      </c>
      <c r="M8" s="13"/>
      <c r="N8" s="123"/>
      <c r="O8" s="59"/>
      <c r="P8" s="127"/>
      <c r="Q8" s="53"/>
      <c r="R8" s="15"/>
      <c r="S8" s="125"/>
      <c r="T8" s="126"/>
    </row>
    <row r="9" spans="1:8" ht="12.75">
      <c r="A9" s="89"/>
      <c r="B9" s="97"/>
      <c r="C9" s="98"/>
      <c r="D9" s="99"/>
      <c r="E9" s="92"/>
      <c r="F9" s="92"/>
      <c r="G9" s="92" t="s">
        <v>27</v>
      </c>
      <c r="H9" s="93">
        <f>SUM(H6:H8)</f>
        <v>110000</v>
      </c>
    </row>
    <row r="10" spans="1:8" ht="24.75" customHeight="1">
      <c r="A10" s="39"/>
      <c r="B10" s="39"/>
      <c r="C10" s="56"/>
      <c r="D10" s="206" t="s">
        <v>29</v>
      </c>
      <c r="E10" s="206"/>
      <c r="F10" s="17"/>
      <c r="G10" s="17"/>
      <c r="H10" s="17"/>
    </row>
    <row r="11" spans="1:8" ht="15" customHeight="1">
      <c r="A11" s="39"/>
      <c r="B11" s="39"/>
      <c r="C11" s="56"/>
      <c r="D11" s="12" t="s">
        <v>12</v>
      </c>
      <c r="E11" s="9"/>
      <c r="F11" s="17"/>
      <c r="G11" s="17"/>
      <c r="H11" s="17"/>
    </row>
    <row r="12" spans="1:8" ht="12.75">
      <c r="A12" s="8"/>
      <c r="B12" s="8"/>
      <c r="C12" s="58"/>
      <c r="D12" s="14"/>
      <c r="E12" s="15"/>
      <c r="F12" s="9"/>
      <c r="G12" s="10"/>
      <c r="H12" s="10"/>
    </row>
    <row r="13" spans="1:8" ht="38.25">
      <c r="A13" s="75" t="s">
        <v>7</v>
      </c>
      <c r="B13" s="75" t="s">
        <v>0</v>
      </c>
      <c r="C13" s="75" t="s">
        <v>1</v>
      </c>
      <c r="D13" s="75" t="s">
        <v>8</v>
      </c>
      <c r="E13" s="75" t="s">
        <v>9</v>
      </c>
      <c r="F13" s="75" t="s">
        <v>10</v>
      </c>
      <c r="G13" s="75" t="s">
        <v>30</v>
      </c>
      <c r="H13" s="75" t="s">
        <v>31</v>
      </c>
    </row>
    <row r="14" spans="1:8" ht="12.75">
      <c r="A14" s="76">
        <v>1</v>
      </c>
      <c r="B14" s="76">
        <v>2</v>
      </c>
      <c r="C14" s="75">
        <v>3</v>
      </c>
      <c r="D14" s="75">
        <v>4</v>
      </c>
      <c r="E14" s="76">
        <v>5</v>
      </c>
      <c r="F14" s="76">
        <v>6</v>
      </c>
      <c r="G14" s="76">
        <v>7</v>
      </c>
      <c r="H14" s="76">
        <v>8</v>
      </c>
    </row>
    <row r="15" spans="1:8" ht="19.5" customHeight="1">
      <c r="A15" s="2"/>
      <c r="B15" s="2"/>
      <c r="C15" s="57"/>
      <c r="D15" s="3" t="s">
        <v>26</v>
      </c>
      <c r="E15" s="165"/>
      <c r="F15" s="4"/>
      <c r="G15" s="64"/>
      <c r="H15" s="64"/>
    </row>
    <row r="16" spans="1:8" ht="38.25">
      <c r="A16" s="71">
        <v>1</v>
      </c>
      <c r="B16" s="40" t="s">
        <v>48</v>
      </c>
      <c r="C16" s="6" t="s">
        <v>41</v>
      </c>
      <c r="D16" s="5" t="s">
        <v>6</v>
      </c>
      <c r="E16" s="6" t="s">
        <v>24</v>
      </c>
      <c r="F16" s="7" t="s">
        <v>3</v>
      </c>
      <c r="G16" s="65"/>
      <c r="H16" s="65">
        <f>ROUND(G16,2)</f>
        <v>0</v>
      </c>
    </row>
    <row r="17" spans="1:8" ht="38.25">
      <c r="A17" s="71">
        <v>2</v>
      </c>
      <c r="B17" s="40" t="s">
        <v>49</v>
      </c>
      <c r="C17" s="6" t="s">
        <v>41</v>
      </c>
      <c r="D17" s="38" t="s">
        <v>56</v>
      </c>
      <c r="E17" s="6" t="s">
        <v>24</v>
      </c>
      <c r="F17" s="7" t="s">
        <v>3</v>
      </c>
      <c r="G17" s="65"/>
      <c r="H17" s="65">
        <f>ROUND(G17,2)</f>
        <v>0</v>
      </c>
    </row>
    <row r="18" spans="1:8" ht="12.75">
      <c r="A18" s="71">
        <v>3</v>
      </c>
      <c r="B18" s="40" t="s">
        <v>151</v>
      </c>
      <c r="C18" s="120" t="s">
        <v>147</v>
      </c>
      <c r="D18" s="5" t="s">
        <v>148</v>
      </c>
      <c r="E18" s="6" t="s">
        <v>24</v>
      </c>
      <c r="F18" s="7" t="s">
        <v>3</v>
      </c>
      <c r="G18" s="121"/>
      <c r="H18" s="64">
        <f>ROUND(G18,2)</f>
        <v>0</v>
      </c>
    </row>
    <row r="19" spans="1:8" ht="12.75">
      <c r="A19" s="71">
        <v>4</v>
      </c>
      <c r="B19" s="40" t="s">
        <v>152</v>
      </c>
      <c r="C19" s="120" t="s">
        <v>147</v>
      </c>
      <c r="D19" s="5" t="s">
        <v>149</v>
      </c>
      <c r="E19" s="6" t="s">
        <v>24</v>
      </c>
      <c r="F19" s="7" t="s">
        <v>3</v>
      </c>
      <c r="G19" s="121"/>
      <c r="H19" s="64">
        <f>ROUND(G19,2)</f>
        <v>0</v>
      </c>
    </row>
    <row r="20" spans="1:8" ht="12.75">
      <c r="A20" s="71">
        <v>5</v>
      </c>
      <c r="B20" s="40" t="s">
        <v>146</v>
      </c>
      <c r="C20" s="120" t="s">
        <v>147</v>
      </c>
      <c r="D20" s="122" t="s">
        <v>150</v>
      </c>
      <c r="E20" s="6" t="s">
        <v>24</v>
      </c>
      <c r="F20" s="7" t="s">
        <v>3</v>
      </c>
      <c r="G20" s="121"/>
      <c r="H20" s="64">
        <f>ROUND(G20,2)</f>
        <v>0</v>
      </c>
    </row>
    <row r="21" spans="1:8" ht="12.75">
      <c r="A21" s="89"/>
      <c r="B21" s="90"/>
      <c r="C21" s="91"/>
      <c r="D21" s="92"/>
      <c r="E21" s="92"/>
      <c r="F21" s="92"/>
      <c r="G21" s="92" t="s">
        <v>28</v>
      </c>
      <c r="H21" s="93">
        <f>SUM(H16:H20)</f>
        <v>0</v>
      </c>
    </row>
    <row r="22" spans="1:8" ht="31.5" customHeight="1">
      <c r="A22" s="8"/>
      <c r="B22" s="8"/>
      <c r="C22" s="58"/>
      <c r="D22" s="74" t="s">
        <v>29</v>
      </c>
      <c r="E22" s="74"/>
      <c r="F22" s="11"/>
      <c r="G22" s="10"/>
      <c r="H22" s="10"/>
    </row>
    <row r="23" spans="1:8" ht="38.25">
      <c r="A23" s="8"/>
      <c r="B23" s="8"/>
      <c r="C23" s="58"/>
      <c r="D23" s="12" t="s">
        <v>158</v>
      </c>
      <c r="E23" s="9"/>
      <c r="F23" s="9"/>
      <c r="G23" s="10"/>
      <c r="H23" s="10"/>
    </row>
    <row r="24" spans="1:8" ht="15" customHeight="1">
      <c r="A24" s="8"/>
      <c r="B24" s="8"/>
      <c r="C24" s="58"/>
      <c r="D24" s="206" t="s">
        <v>153</v>
      </c>
      <c r="E24" s="206"/>
      <c r="F24" s="9"/>
      <c r="G24" s="10"/>
      <c r="H24" s="10"/>
    </row>
    <row r="25" spans="1:8" ht="15" customHeight="1">
      <c r="A25" s="8"/>
      <c r="B25" s="8"/>
      <c r="C25" s="58"/>
      <c r="D25" s="14" t="s">
        <v>154</v>
      </c>
      <c r="E25" s="15"/>
      <c r="F25" s="9"/>
      <c r="G25" s="10"/>
      <c r="H25" s="10"/>
    </row>
    <row r="26" spans="1:8" ht="15" customHeight="1">
      <c r="A26" s="8"/>
      <c r="B26" s="8"/>
      <c r="C26" s="58"/>
      <c r="D26" s="14" t="s">
        <v>155</v>
      </c>
      <c r="E26" s="15"/>
      <c r="F26" s="9"/>
      <c r="G26" s="10"/>
      <c r="H26" s="10"/>
    </row>
    <row r="27" spans="1:8" ht="14.25" customHeight="1">
      <c r="A27" s="13"/>
      <c r="B27" s="13"/>
      <c r="C27" s="53"/>
      <c r="D27" s="14"/>
      <c r="E27" s="15"/>
      <c r="F27" s="15"/>
      <c r="G27" s="10"/>
      <c r="H27" s="10"/>
    </row>
    <row r="28" spans="1:8" s="47" customFormat="1" ht="25.5">
      <c r="A28" s="73" t="s">
        <v>7</v>
      </c>
      <c r="B28" s="73" t="s">
        <v>0</v>
      </c>
      <c r="C28" s="73" t="s">
        <v>23</v>
      </c>
      <c r="D28" s="73" t="s">
        <v>8</v>
      </c>
      <c r="E28" s="73" t="s">
        <v>9</v>
      </c>
      <c r="F28" s="73" t="s">
        <v>10</v>
      </c>
      <c r="G28" s="73" t="s">
        <v>30</v>
      </c>
      <c r="H28" s="73" t="s">
        <v>31</v>
      </c>
    </row>
    <row r="29" spans="1:8" s="47" customFormat="1" ht="12.75">
      <c r="A29" s="128">
        <v>1</v>
      </c>
      <c r="B29" s="128">
        <v>2</v>
      </c>
      <c r="C29" s="129">
        <v>3</v>
      </c>
      <c r="D29" s="129">
        <v>4</v>
      </c>
      <c r="E29" s="128">
        <v>5</v>
      </c>
      <c r="F29" s="128">
        <v>6</v>
      </c>
      <c r="G29" s="128">
        <v>7</v>
      </c>
      <c r="H29" s="128">
        <v>8</v>
      </c>
    </row>
    <row r="30" spans="1:9" s="47" customFormat="1" ht="31.5" customHeight="1">
      <c r="A30" s="133"/>
      <c r="B30" s="134"/>
      <c r="C30" s="135"/>
      <c r="D30" s="136" t="s">
        <v>212</v>
      </c>
      <c r="E30" s="166"/>
      <c r="F30" s="167"/>
      <c r="G30" s="168"/>
      <c r="H30" s="169"/>
      <c r="I30" s="49"/>
    </row>
    <row r="31" spans="1:9" s="47" customFormat="1" ht="20.25" customHeight="1">
      <c r="A31" s="131"/>
      <c r="B31" s="138"/>
      <c r="C31" s="85"/>
      <c r="D31" s="132" t="s">
        <v>57</v>
      </c>
      <c r="E31" s="170"/>
      <c r="F31" s="171"/>
      <c r="G31" s="172"/>
      <c r="H31" s="173"/>
      <c r="I31" s="49"/>
    </row>
    <row r="32" spans="1:8" s="47" customFormat="1" ht="18.75" customHeight="1">
      <c r="A32" s="139">
        <v>1</v>
      </c>
      <c r="B32" s="140" t="s">
        <v>61</v>
      </c>
      <c r="C32" s="141" t="s">
        <v>157</v>
      </c>
      <c r="D32" s="142" t="s">
        <v>58</v>
      </c>
      <c r="E32" s="140" t="s">
        <v>14</v>
      </c>
      <c r="F32" s="143">
        <v>3</v>
      </c>
      <c r="G32" s="200"/>
      <c r="H32" s="144">
        <f>ROUND(F32*G32,2)</f>
        <v>0</v>
      </c>
    </row>
    <row r="33" spans="1:8" s="47" customFormat="1" ht="20.25" customHeight="1">
      <c r="A33" s="131"/>
      <c r="B33" s="138"/>
      <c r="C33" s="148"/>
      <c r="D33" s="149" t="s">
        <v>159</v>
      </c>
      <c r="E33" s="174"/>
      <c r="F33" s="150"/>
      <c r="G33" s="151"/>
      <c r="H33" s="152"/>
    </row>
    <row r="34" spans="1:8" s="47" customFormat="1" ht="51">
      <c r="A34" s="80">
        <v>2</v>
      </c>
      <c r="B34" s="130" t="s">
        <v>50</v>
      </c>
      <c r="C34" s="137" t="s">
        <v>43</v>
      </c>
      <c r="D34" s="145" t="s">
        <v>82</v>
      </c>
      <c r="E34" s="146" t="s">
        <v>11</v>
      </c>
      <c r="F34" s="147">
        <v>1368.5</v>
      </c>
      <c r="G34" s="111"/>
      <c r="H34" s="112">
        <f aca="true" t="shared" si="0" ref="H34:H53">ROUND(F34*G34,2)</f>
        <v>0</v>
      </c>
    </row>
    <row r="35" spans="1:16" s="47" customFormat="1" ht="51">
      <c r="A35" s="48">
        <v>3</v>
      </c>
      <c r="B35" s="51" t="s">
        <v>62</v>
      </c>
      <c r="C35" s="52" t="s">
        <v>43</v>
      </c>
      <c r="D35" s="108" t="s">
        <v>83</v>
      </c>
      <c r="E35" s="113" t="s">
        <v>11</v>
      </c>
      <c r="F35" s="110">
        <v>511.5</v>
      </c>
      <c r="G35" s="50"/>
      <c r="H35" s="112">
        <f t="shared" si="0"/>
        <v>0</v>
      </c>
      <c r="K35" s="202"/>
      <c r="L35" s="202"/>
      <c r="M35" s="202"/>
      <c r="N35" s="202"/>
      <c r="O35" s="202"/>
      <c r="P35" s="202"/>
    </row>
    <row r="36" spans="1:16" s="47" customFormat="1" ht="51">
      <c r="A36" s="48">
        <v>4</v>
      </c>
      <c r="B36" s="51" t="s">
        <v>63</v>
      </c>
      <c r="C36" s="52" t="s">
        <v>44</v>
      </c>
      <c r="D36" s="38" t="s">
        <v>84</v>
      </c>
      <c r="E36" s="113" t="s">
        <v>11</v>
      </c>
      <c r="F36" s="110">
        <v>189.5</v>
      </c>
      <c r="G36" s="50"/>
      <c r="H36" s="112">
        <f t="shared" si="0"/>
        <v>0</v>
      </c>
      <c r="K36" s="202"/>
      <c r="L36" s="203"/>
      <c r="M36" s="203"/>
      <c r="N36" s="36"/>
      <c r="O36" s="36"/>
      <c r="P36" s="36"/>
    </row>
    <row r="37" spans="1:16" s="47" customFormat="1" ht="51">
      <c r="A37" s="48">
        <v>5</v>
      </c>
      <c r="B37" s="51" t="s">
        <v>51</v>
      </c>
      <c r="C37" s="52" t="s">
        <v>44</v>
      </c>
      <c r="D37" s="38" t="s">
        <v>85</v>
      </c>
      <c r="E37" s="113" t="s">
        <v>11</v>
      </c>
      <c r="F37" s="110">
        <v>869.5</v>
      </c>
      <c r="G37" s="50"/>
      <c r="H37" s="112">
        <f t="shared" si="0"/>
        <v>0</v>
      </c>
      <c r="K37" s="202"/>
      <c r="L37" s="36"/>
      <c r="M37" s="203"/>
      <c r="N37" s="203"/>
      <c r="O37" s="203"/>
      <c r="P37" s="36"/>
    </row>
    <row r="38" spans="1:16" s="47" customFormat="1" ht="51">
      <c r="A38" s="48">
        <v>6</v>
      </c>
      <c r="B38" s="51" t="s">
        <v>64</v>
      </c>
      <c r="C38" s="52" t="s">
        <v>44</v>
      </c>
      <c r="D38" s="38" t="s">
        <v>86</v>
      </c>
      <c r="E38" s="113" t="s">
        <v>11</v>
      </c>
      <c r="F38" s="196">
        <v>568</v>
      </c>
      <c r="G38" s="50"/>
      <c r="H38" s="112">
        <f t="shared" si="0"/>
        <v>0</v>
      </c>
      <c r="K38" s="36"/>
      <c r="L38" s="36"/>
      <c r="M38" s="203"/>
      <c r="N38" s="203"/>
      <c r="O38" s="203"/>
      <c r="P38" s="36"/>
    </row>
    <row r="39" spans="1:16" s="47" customFormat="1" ht="25.5">
      <c r="A39" s="48">
        <v>7</v>
      </c>
      <c r="B39" s="51" t="s">
        <v>52</v>
      </c>
      <c r="C39" s="52" t="s">
        <v>94</v>
      </c>
      <c r="D39" s="38" t="s">
        <v>72</v>
      </c>
      <c r="E39" s="113" t="s">
        <v>42</v>
      </c>
      <c r="F39" s="110">
        <v>1</v>
      </c>
      <c r="G39" s="50"/>
      <c r="H39" s="112">
        <f t="shared" si="0"/>
        <v>0</v>
      </c>
      <c r="K39" s="36"/>
      <c r="L39" s="36"/>
      <c r="M39" s="203"/>
      <c r="N39" s="203"/>
      <c r="O39" s="203"/>
      <c r="P39" s="36"/>
    </row>
    <row r="40" spans="1:16" s="47" customFormat="1" ht="25.5">
      <c r="A40" s="48">
        <v>8</v>
      </c>
      <c r="B40" s="51" t="s">
        <v>53</v>
      </c>
      <c r="C40" s="52" t="s">
        <v>69</v>
      </c>
      <c r="D40" s="108" t="s">
        <v>73</v>
      </c>
      <c r="E40" s="113" t="s">
        <v>42</v>
      </c>
      <c r="F40" s="110">
        <v>10</v>
      </c>
      <c r="G40" s="50"/>
      <c r="H40" s="112">
        <f t="shared" si="0"/>
        <v>0</v>
      </c>
      <c r="K40" s="36"/>
      <c r="L40" s="36"/>
      <c r="M40" s="203"/>
      <c r="N40" s="203"/>
      <c r="O40" s="203"/>
      <c r="P40" s="36"/>
    </row>
    <row r="41" spans="1:16" s="47" customFormat="1" ht="25.5">
      <c r="A41" s="48">
        <v>9</v>
      </c>
      <c r="B41" s="51" t="s">
        <v>65</v>
      </c>
      <c r="C41" s="52" t="s">
        <v>69</v>
      </c>
      <c r="D41" s="108" t="s">
        <v>74</v>
      </c>
      <c r="E41" s="113" t="s">
        <v>42</v>
      </c>
      <c r="F41" s="110">
        <v>4</v>
      </c>
      <c r="G41" s="50"/>
      <c r="H41" s="112">
        <f t="shared" si="0"/>
        <v>0</v>
      </c>
      <c r="K41" s="36"/>
      <c r="L41" s="203"/>
      <c r="M41" s="203"/>
      <c r="N41" s="203"/>
      <c r="O41" s="202"/>
      <c r="P41" s="202"/>
    </row>
    <row r="42" spans="1:16" s="47" customFormat="1" ht="25.5">
      <c r="A42" s="48">
        <v>10</v>
      </c>
      <c r="B42" s="51" t="s">
        <v>66</v>
      </c>
      <c r="C42" s="52" t="s">
        <v>69</v>
      </c>
      <c r="D42" s="108" t="s">
        <v>75</v>
      </c>
      <c r="E42" s="113" t="s">
        <v>42</v>
      </c>
      <c r="F42" s="110">
        <v>17</v>
      </c>
      <c r="G42" s="50"/>
      <c r="H42" s="112">
        <f t="shared" si="0"/>
        <v>0</v>
      </c>
      <c r="K42" s="36"/>
      <c r="L42" s="203"/>
      <c r="M42" s="203"/>
      <c r="N42" s="203"/>
      <c r="O42" s="202"/>
      <c r="P42" s="202"/>
    </row>
    <row r="43" spans="1:16" s="47" customFormat="1" ht="25.5">
      <c r="A43" s="48">
        <v>11</v>
      </c>
      <c r="B43" s="51" t="s">
        <v>102</v>
      </c>
      <c r="C43" s="52" t="s">
        <v>69</v>
      </c>
      <c r="D43" s="108" t="s">
        <v>59</v>
      </c>
      <c r="E43" s="113" t="s">
        <v>42</v>
      </c>
      <c r="F43" s="110">
        <v>9</v>
      </c>
      <c r="G43" s="50"/>
      <c r="H43" s="112">
        <f t="shared" si="0"/>
        <v>0</v>
      </c>
      <c r="K43" s="202"/>
      <c r="L43" s="202"/>
      <c r="M43" s="202"/>
      <c r="N43" s="202"/>
      <c r="O43" s="202"/>
      <c r="P43" s="202"/>
    </row>
    <row r="44" spans="1:8" s="47" customFormat="1" ht="25.5">
      <c r="A44" s="48">
        <v>12</v>
      </c>
      <c r="B44" s="51" t="s">
        <v>54</v>
      </c>
      <c r="C44" s="52" t="s">
        <v>69</v>
      </c>
      <c r="D44" s="108" t="s">
        <v>76</v>
      </c>
      <c r="E44" s="113" t="s">
        <v>42</v>
      </c>
      <c r="F44" s="110">
        <v>6</v>
      </c>
      <c r="G44" s="50"/>
      <c r="H44" s="112">
        <f t="shared" si="0"/>
        <v>0</v>
      </c>
    </row>
    <row r="45" spans="1:8" s="47" customFormat="1" ht="25.5">
      <c r="A45" s="48">
        <v>13</v>
      </c>
      <c r="B45" s="51" t="s">
        <v>103</v>
      </c>
      <c r="C45" s="52" t="s">
        <v>68</v>
      </c>
      <c r="D45" s="108" t="s">
        <v>77</v>
      </c>
      <c r="E45" s="113" t="s">
        <v>42</v>
      </c>
      <c r="F45" s="110">
        <v>46</v>
      </c>
      <c r="G45" s="50"/>
      <c r="H45" s="112">
        <f t="shared" si="0"/>
        <v>0</v>
      </c>
    </row>
    <row r="46" spans="1:8" s="47" customFormat="1" ht="25.5">
      <c r="A46" s="48">
        <v>14</v>
      </c>
      <c r="B46" s="51" t="s">
        <v>104</v>
      </c>
      <c r="C46" s="52" t="s">
        <v>68</v>
      </c>
      <c r="D46" s="108" t="s">
        <v>78</v>
      </c>
      <c r="E46" s="113" t="s">
        <v>42</v>
      </c>
      <c r="F46" s="110">
        <v>30</v>
      </c>
      <c r="G46" s="50"/>
      <c r="H46" s="112">
        <f>ROUND(F46*G46,2)</f>
        <v>0</v>
      </c>
    </row>
    <row r="47" spans="1:8" s="47" customFormat="1" ht="12.75">
      <c r="A47" s="48">
        <v>15</v>
      </c>
      <c r="B47" s="51" t="s">
        <v>105</v>
      </c>
      <c r="C47" s="52" t="s">
        <v>69</v>
      </c>
      <c r="D47" s="108" t="s">
        <v>79</v>
      </c>
      <c r="E47" s="113" t="s">
        <v>42</v>
      </c>
      <c r="F47" s="110">
        <v>1</v>
      </c>
      <c r="G47" s="50"/>
      <c r="H47" s="112">
        <f>ROUND(F47*G47,2)</f>
        <v>0</v>
      </c>
    </row>
    <row r="48" spans="1:8" s="47" customFormat="1" ht="25.5">
      <c r="A48" s="48">
        <v>16</v>
      </c>
      <c r="B48" s="51" t="s">
        <v>106</v>
      </c>
      <c r="C48" s="52" t="s">
        <v>69</v>
      </c>
      <c r="D48" s="108" t="s">
        <v>199</v>
      </c>
      <c r="E48" s="113" t="s">
        <v>42</v>
      </c>
      <c r="F48" s="110">
        <v>1</v>
      </c>
      <c r="G48" s="50"/>
      <c r="H48" s="112">
        <f t="shared" si="0"/>
        <v>0</v>
      </c>
    </row>
    <row r="49" spans="1:8" s="47" customFormat="1" ht="25.5">
      <c r="A49" s="48">
        <v>17</v>
      </c>
      <c r="B49" s="51" t="s">
        <v>107</v>
      </c>
      <c r="C49" s="52" t="s">
        <v>92</v>
      </c>
      <c r="D49" s="108" t="s">
        <v>201</v>
      </c>
      <c r="E49" s="113" t="s">
        <v>42</v>
      </c>
      <c r="F49" s="110">
        <v>14</v>
      </c>
      <c r="G49" s="50"/>
      <c r="H49" s="112">
        <f>ROUND(F49*G49,2)</f>
        <v>0</v>
      </c>
    </row>
    <row r="50" spans="1:8" s="47" customFormat="1" ht="12.75">
      <c r="A50" s="48">
        <v>18</v>
      </c>
      <c r="B50" s="51" t="s">
        <v>108</v>
      </c>
      <c r="C50" s="52" t="s">
        <v>92</v>
      </c>
      <c r="D50" s="109" t="s">
        <v>80</v>
      </c>
      <c r="E50" s="113" t="s">
        <v>42</v>
      </c>
      <c r="F50" s="110">
        <v>1</v>
      </c>
      <c r="G50" s="50"/>
      <c r="H50" s="112">
        <f>ROUND(F50*G50,2)</f>
        <v>0</v>
      </c>
    </row>
    <row r="51" spans="1:8" s="47" customFormat="1" ht="38.25">
      <c r="A51" s="48">
        <v>19</v>
      </c>
      <c r="B51" s="51" t="s">
        <v>109</v>
      </c>
      <c r="C51" s="52" t="s">
        <v>181</v>
      </c>
      <c r="D51" s="108" t="s">
        <v>160</v>
      </c>
      <c r="E51" s="113" t="s">
        <v>42</v>
      </c>
      <c r="F51" s="110">
        <v>3</v>
      </c>
      <c r="G51" s="50"/>
      <c r="H51" s="112">
        <f>ROUND(F51*G51,2)</f>
        <v>0</v>
      </c>
    </row>
    <row r="52" spans="1:8" s="47" customFormat="1" ht="38.25">
      <c r="A52" s="48">
        <v>20</v>
      </c>
      <c r="B52" s="51" t="s">
        <v>110</v>
      </c>
      <c r="C52" s="52" t="s">
        <v>181</v>
      </c>
      <c r="D52" s="108" t="s">
        <v>161</v>
      </c>
      <c r="E52" s="113" t="s">
        <v>42</v>
      </c>
      <c r="F52" s="110">
        <v>32</v>
      </c>
      <c r="G52" s="50"/>
      <c r="H52" s="112">
        <f>ROUND(F52*G52,2)</f>
        <v>0</v>
      </c>
    </row>
    <row r="53" spans="1:8" s="47" customFormat="1" ht="38.25">
      <c r="A53" s="48">
        <v>21</v>
      </c>
      <c r="B53" s="51" t="s">
        <v>111</v>
      </c>
      <c r="C53" s="52" t="s">
        <v>181</v>
      </c>
      <c r="D53" s="108" t="s">
        <v>162</v>
      </c>
      <c r="E53" s="113" t="s">
        <v>42</v>
      </c>
      <c r="F53" s="110">
        <v>4</v>
      </c>
      <c r="G53" s="50"/>
      <c r="H53" s="112">
        <f t="shared" si="0"/>
        <v>0</v>
      </c>
    </row>
    <row r="54" spans="1:8" s="47" customFormat="1" ht="38.25">
      <c r="A54" s="48">
        <v>22</v>
      </c>
      <c r="B54" s="51" t="s">
        <v>112</v>
      </c>
      <c r="C54" s="52" t="s">
        <v>181</v>
      </c>
      <c r="D54" s="108" t="s">
        <v>163</v>
      </c>
      <c r="E54" s="113" t="s">
        <v>42</v>
      </c>
      <c r="F54" s="110">
        <v>17</v>
      </c>
      <c r="G54" s="50"/>
      <c r="H54" s="112">
        <f aca="true" t="shared" si="1" ref="H54:H61">ROUND(F54*G54,2)</f>
        <v>0</v>
      </c>
    </row>
    <row r="55" spans="1:8" s="47" customFormat="1" ht="25.5">
      <c r="A55" s="48">
        <v>23</v>
      </c>
      <c r="B55" s="51" t="s">
        <v>113</v>
      </c>
      <c r="C55" s="52" t="s">
        <v>184</v>
      </c>
      <c r="D55" s="108" t="s">
        <v>200</v>
      </c>
      <c r="E55" s="113" t="s">
        <v>42</v>
      </c>
      <c r="F55" s="110">
        <v>1</v>
      </c>
      <c r="G55" s="50"/>
      <c r="H55" s="112">
        <f t="shared" si="1"/>
        <v>0</v>
      </c>
    </row>
    <row r="56" spans="1:8" s="47" customFormat="1" ht="12.75">
      <c r="A56" s="48">
        <v>24</v>
      </c>
      <c r="B56" s="51" t="s">
        <v>114</v>
      </c>
      <c r="C56" s="52" t="s">
        <v>95</v>
      </c>
      <c r="D56" s="38" t="s">
        <v>91</v>
      </c>
      <c r="E56" s="175" t="s">
        <v>42</v>
      </c>
      <c r="F56" s="197">
        <v>1</v>
      </c>
      <c r="G56" s="50"/>
      <c r="H56" s="50">
        <f t="shared" si="1"/>
        <v>0</v>
      </c>
    </row>
    <row r="57" spans="1:8" s="47" customFormat="1" ht="12.75">
      <c r="A57" s="48">
        <v>25</v>
      </c>
      <c r="B57" s="153" t="s">
        <v>115</v>
      </c>
      <c r="C57" s="154" t="s">
        <v>96</v>
      </c>
      <c r="D57" s="155" t="s">
        <v>93</v>
      </c>
      <c r="E57" s="176" t="s">
        <v>42</v>
      </c>
      <c r="F57" s="198">
        <v>54</v>
      </c>
      <c r="G57" s="157"/>
      <c r="H57" s="157">
        <f t="shared" si="1"/>
        <v>0</v>
      </c>
    </row>
    <row r="58" spans="1:8" s="47" customFormat="1" ht="25.5">
      <c r="A58" s="48">
        <v>26</v>
      </c>
      <c r="B58" s="153" t="s">
        <v>117</v>
      </c>
      <c r="C58" s="52" t="s">
        <v>67</v>
      </c>
      <c r="D58" s="38" t="s">
        <v>195</v>
      </c>
      <c r="E58" s="175" t="s">
        <v>11</v>
      </c>
      <c r="F58" s="66">
        <v>8</v>
      </c>
      <c r="G58" s="50"/>
      <c r="H58" s="50">
        <f t="shared" si="1"/>
        <v>0</v>
      </c>
    </row>
    <row r="59" spans="1:8" s="47" customFormat="1" ht="25.5">
      <c r="A59" s="48">
        <v>27</v>
      </c>
      <c r="B59" s="153" t="s">
        <v>118</v>
      </c>
      <c r="C59" s="52" t="s">
        <v>67</v>
      </c>
      <c r="D59" s="38" t="s">
        <v>196</v>
      </c>
      <c r="E59" s="175" t="s">
        <v>11</v>
      </c>
      <c r="F59" s="66">
        <v>154.5</v>
      </c>
      <c r="G59" s="50"/>
      <c r="H59" s="50">
        <f t="shared" si="1"/>
        <v>0</v>
      </c>
    </row>
    <row r="60" spans="1:8" s="47" customFormat="1" ht="25.5">
      <c r="A60" s="48">
        <v>28</v>
      </c>
      <c r="B60" s="153" t="s">
        <v>119</v>
      </c>
      <c r="C60" s="52" t="s">
        <v>67</v>
      </c>
      <c r="D60" s="38" t="s">
        <v>197</v>
      </c>
      <c r="E60" s="175" t="s">
        <v>11</v>
      </c>
      <c r="F60" s="66">
        <v>19</v>
      </c>
      <c r="G60" s="50"/>
      <c r="H60" s="50">
        <f t="shared" si="1"/>
        <v>0</v>
      </c>
    </row>
    <row r="61" spans="1:8" s="47" customFormat="1" ht="25.5">
      <c r="A61" s="48">
        <v>29</v>
      </c>
      <c r="B61" s="153" t="s">
        <v>120</v>
      </c>
      <c r="C61" s="52" t="s">
        <v>67</v>
      </c>
      <c r="D61" s="108" t="s">
        <v>198</v>
      </c>
      <c r="E61" s="113" t="s">
        <v>11</v>
      </c>
      <c r="F61" s="110">
        <v>57.5</v>
      </c>
      <c r="G61" s="50"/>
      <c r="H61" s="112">
        <f t="shared" si="1"/>
        <v>0</v>
      </c>
    </row>
    <row r="62" spans="1:8" s="47" customFormat="1" ht="25.5">
      <c r="A62" s="48">
        <v>30</v>
      </c>
      <c r="B62" s="51" t="s">
        <v>121</v>
      </c>
      <c r="C62" s="201" t="s">
        <v>92</v>
      </c>
      <c r="D62" s="108" t="s">
        <v>208</v>
      </c>
      <c r="E62" s="113" t="s">
        <v>14</v>
      </c>
      <c r="F62" s="110">
        <v>1</v>
      </c>
      <c r="G62" s="50"/>
      <c r="H62" s="112">
        <f>ROUND(F62*G62,2)</f>
        <v>0</v>
      </c>
    </row>
    <row r="63" spans="1:8" s="47" customFormat="1" ht="20.25" customHeight="1">
      <c r="A63" s="131"/>
      <c r="B63" s="138"/>
      <c r="C63" s="148"/>
      <c r="D63" s="149" t="s">
        <v>216</v>
      </c>
      <c r="E63" s="174"/>
      <c r="F63" s="150"/>
      <c r="G63" s="151"/>
      <c r="H63" s="152"/>
    </row>
    <row r="64" spans="1:8" s="47" customFormat="1" ht="51">
      <c r="A64" s="80">
        <v>31</v>
      </c>
      <c r="B64" s="130" t="s">
        <v>122</v>
      </c>
      <c r="C64" s="137" t="s">
        <v>98</v>
      </c>
      <c r="D64" s="158" t="s">
        <v>87</v>
      </c>
      <c r="E64" s="177" t="s">
        <v>11</v>
      </c>
      <c r="F64" s="159">
        <v>1148.5</v>
      </c>
      <c r="G64" s="111"/>
      <c r="H64" s="112">
        <f aca="true" t="shared" si="2" ref="H64:H70">ROUND(F64*G64,2)</f>
        <v>0</v>
      </c>
    </row>
    <row r="65" spans="1:8" s="47" customFormat="1" ht="25.5">
      <c r="A65" s="80">
        <v>32</v>
      </c>
      <c r="B65" s="51" t="s">
        <v>123</v>
      </c>
      <c r="C65" s="52" t="s">
        <v>97</v>
      </c>
      <c r="D65" s="38" t="s">
        <v>187</v>
      </c>
      <c r="E65" s="175" t="s">
        <v>11</v>
      </c>
      <c r="F65" s="66">
        <v>22.5</v>
      </c>
      <c r="G65" s="50"/>
      <c r="H65" s="112">
        <f t="shared" si="2"/>
        <v>0</v>
      </c>
    </row>
    <row r="66" spans="1:8" s="47" customFormat="1" ht="25.5">
      <c r="A66" s="80">
        <v>33</v>
      </c>
      <c r="B66" s="51" t="s">
        <v>185</v>
      </c>
      <c r="C66" s="52" t="s">
        <v>97</v>
      </c>
      <c r="D66" s="38" t="s">
        <v>188</v>
      </c>
      <c r="E66" s="175" t="s">
        <v>11</v>
      </c>
      <c r="F66" s="66">
        <v>53</v>
      </c>
      <c r="G66" s="50"/>
      <c r="H66" s="112">
        <f>ROUND(F66*G66,2)</f>
        <v>0</v>
      </c>
    </row>
    <row r="67" spans="1:8" s="47" customFormat="1" ht="38.25">
      <c r="A67" s="80">
        <v>34</v>
      </c>
      <c r="B67" s="51" t="s">
        <v>189</v>
      </c>
      <c r="C67" s="52" t="s">
        <v>99</v>
      </c>
      <c r="D67" s="38" t="s">
        <v>81</v>
      </c>
      <c r="E67" s="175" t="s">
        <v>42</v>
      </c>
      <c r="F67" s="197">
        <v>47</v>
      </c>
      <c r="G67" s="50"/>
      <c r="H67" s="112">
        <f t="shared" si="2"/>
        <v>0</v>
      </c>
    </row>
    <row r="68" spans="1:8" s="47" customFormat="1" ht="25.5">
      <c r="A68" s="80">
        <v>35</v>
      </c>
      <c r="B68" s="51" t="s">
        <v>190</v>
      </c>
      <c r="C68" s="52" t="s">
        <v>100</v>
      </c>
      <c r="D68" s="38" t="s">
        <v>88</v>
      </c>
      <c r="E68" s="175" t="s">
        <v>42</v>
      </c>
      <c r="F68" s="197">
        <v>69</v>
      </c>
      <c r="G68" s="50"/>
      <c r="H68" s="112">
        <f>ROUND(F68*G68,2)</f>
        <v>0</v>
      </c>
    </row>
    <row r="69" spans="1:8" s="47" customFormat="1" ht="51">
      <c r="A69" s="80">
        <v>36</v>
      </c>
      <c r="B69" s="51" t="s">
        <v>191</v>
      </c>
      <c r="C69" s="52" t="s">
        <v>101</v>
      </c>
      <c r="D69" s="38" t="s">
        <v>89</v>
      </c>
      <c r="E69" s="175" t="s">
        <v>11</v>
      </c>
      <c r="F69" s="66">
        <v>69</v>
      </c>
      <c r="G69" s="50"/>
      <c r="H69" s="112">
        <f>ROUND(F69*G69,2)</f>
        <v>0</v>
      </c>
    </row>
    <row r="70" spans="1:8" s="47" customFormat="1" ht="51">
      <c r="A70" s="80">
        <v>37</v>
      </c>
      <c r="B70" s="51" t="s">
        <v>209</v>
      </c>
      <c r="C70" s="201" t="s">
        <v>101</v>
      </c>
      <c r="D70" s="38" t="s">
        <v>90</v>
      </c>
      <c r="E70" s="175" t="s">
        <v>11</v>
      </c>
      <c r="F70" s="66">
        <v>1553</v>
      </c>
      <c r="G70" s="50"/>
      <c r="H70" s="152">
        <f t="shared" si="2"/>
        <v>0</v>
      </c>
    </row>
    <row r="71" spans="1:8" s="47" customFormat="1" ht="20.25" customHeight="1">
      <c r="A71" s="131"/>
      <c r="B71" s="138"/>
      <c r="C71" s="148"/>
      <c r="D71" s="160" t="s">
        <v>164</v>
      </c>
      <c r="E71" s="174"/>
      <c r="F71" s="161"/>
      <c r="G71" s="151"/>
      <c r="H71" s="152"/>
    </row>
    <row r="72" spans="1:8" s="47" customFormat="1" ht="33" customHeight="1">
      <c r="A72" s="80">
        <v>38</v>
      </c>
      <c r="B72" s="130" t="s">
        <v>124</v>
      </c>
      <c r="C72" s="164" t="s">
        <v>173</v>
      </c>
      <c r="D72" s="178" t="s">
        <v>203</v>
      </c>
      <c r="E72" s="179" t="s">
        <v>182</v>
      </c>
      <c r="F72" s="180">
        <v>3473</v>
      </c>
      <c r="G72" s="50"/>
      <c r="H72" s="112">
        <f aca="true" t="shared" si="3" ref="H72:H79">ROUND(F72*G72,2)</f>
        <v>0</v>
      </c>
    </row>
    <row r="73" spans="1:8" s="47" customFormat="1" ht="25.5">
      <c r="A73" s="80">
        <v>39</v>
      </c>
      <c r="B73" s="130" t="s">
        <v>140</v>
      </c>
      <c r="C73" s="163" t="s">
        <v>173</v>
      </c>
      <c r="D73" s="181" t="s">
        <v>202</v>
      </c>
      <c r="E73" s="182" t="s">
        <v>182</v>
      </c>
      <c r="F73" s="180">
        <f>F77-F72</f>
        <v>3737</v>
      </c>
      <c r="G73" s="111"/>
      <c r="H73" s="112">
        <f t="shared" si="3"/>
        <v>0</v>
      </c>
    </row>
    <row r="74" spans="1:8" s="47" customFormat="1" ht="14.25">
      <c r="A74" s="80">
        <v>40</v>
      </c>
      <c r="B74" s="130" t="s">
        <v>141</v>
      </c>
      <c r="C74" s="163" t="s">
        <v>125</v>
      </c>
      <c r="D74" s="181" t="s">
        <v>169</v>
      </c>
      <c r="E74" s="182" t="s">
        <v>182</v>
      </c>
      <c r="F74" s="183">
        <v>3473</v>
      </c>
      <c r="G74" s="111"/>
      <c r="H74" s="112">
        <f t="shared" si="3"/>
        <v>0</v>
      </c>
    </row>
    <row r="75" spans="1:8" s="47" customFormat="1" ht="14.25">
      <c r="A75" s="80">
        <v>41</v>
      </c>
      <c r="B75" s="130" t="s">
        <v>142</v>
      </c>
      <c r="C75" s="163" t="s">
        <v>131</v>
      </c>
      <c r="D75" s="181" t="s">
        <v>170</v>
      </c>
      <c r="E75" s="182" t="s">
        <v>182</v>
      </c>
      <c r="F75" s="180">
        <v>3473</v>
      </c>
      <c r="G75" s="111"/>
      <c r="H75" s="112">
        <f t="shared" si="3"/>
        <v>0</v>
      </c>
    </row>
    <row r="76" spans="1:8" s="47" customFormat="1" ht="14.25">
      <c r="A76" s="80">
        <v>42</v>
      </c>
      <c r="B76" s="130" t="s">
        <v>143</v>
      </c>
      <c r="C76" s="163" t="s">
        <v>132</v>
      </c>
      <c r="D76" s="181" t="s">
        <v>171</v>
      </c>
      <c r="E76" s="182" t="s">
        <v>182</v>
      </c>
      <c r="F76" s="183">
        <v>3473</v>
      </c>
      <c r="G76" s="111"/>
      <c r="H76" s="112">
        <f t="shared" si="3"/>
        <v>0</v>
      </c>
    </row>
    <row r="77" spans="1:8" s="47" customFormat="1" ht="14.25">
      <c r="A77" s="80">
        <v>43</v>
      </c>
      <c r="B77" s="130" t="s">
        <v>177</v>
      </c>
      <c r="C77" s="163" t="s">
        <v>133</v>
      </c>
      <c r="D77" s="181" t="s">
        <v>172</v>
      </c>
      <c r="E77" s="182" t="s">
        <v>182</v>
      </c>
      <c r="F77" s="180">
        <v>7210</v>
      </c>
      <c r="G77" s="111"/>
      <c r="H77" s="112">
        <f t="shared" si="3"/>
        <v>0</v>
      </c>
    </row>
    <row r="78" spans="1:8" s="47" customFormat="1" ht="25.5">
      <c r="A78" s="80">
        <v>44</v>
      </c>
      <c r="B78" s="130" t="s">
        <v>178</v>
      </c>
      <c r="C78" s="164" t="s">
        <v>134</v>
      </c>
      <c r="D78" s="181" t="s">
        <v>137</v>
      </c>
      <c r="E78" s="179" t="s">
        <v>182</v>
      </c>
      <c r="F78" s="66">
        <v>1412</v>
      </c>
      <c r="G78" s="50"/>
      <c r="H78" s="112">
        <f t="shared" si="3"/>
        <v>0</v>
      </c>
    </row>
    <row r="79" spans="1:8" s="47" customFormat="1" ht="38.25">
      <c r="A79" s="80">
        <v>45</v>
      </c>
      <c r="B79" s="130" t="s">
        <v>179</v>
      </c>
      <c r="C79" s="164" t="s">
        <v>136</v>
      </c>
      <c r="D79" s="181" t="s">
        <v>135</v>
      </c>
      <c r="E79" s="179" t="s">
        <v>182</v>
      </c>
      <c r="F79" s="66">
        <v>102</v>
      </c>
      <c r="G79" s="50"/>
      <c r="H79" s="112">
        <f t="shared" si="3"/>
        <v>0</v>
      </c>
    </row>
    <row r="80" spans="1:8" s="47" customFormat="1" ht="63.75">
      <c r="A80" s="80">
        <v>46</v>
      </c>
      <c r="B80" s="130" t="s">
        <v>180</v>
      </c>
      <c r="C80" s="164" t="s">
        <v>138</v>
      </c>
      <c r="D80" s="184" t="s">
        <v>174</v>
      </c>
      <c r="E80" s="179" t="s">
        <v>182</v>
      </c>
      <c r="F80" s="66">
        <v>192</v>
      </c>
      <c r="G80" s="50"/>
      <c r="H80" s="112">
        <f aca="true" t="shared" si="4" ref="H80:H85">ROUND(F80*G80,2)</f>
        <v>0</v>
      </c>
    </row>
    <row r="81" spans="1:8" s="47" customFormat="1" ht="38.25">
      <c r="A81" s="80">
        <v>47</v>
      </c>
      <c r="B81" s="130" t="s">
        <v>186</v>
      </c>
      <c r="C81" s="164" t="s">
        <v>168</v>
      </c>
      <c r="D81" s="181" t="s">
        <v>129</v>
      </c>
      <c r="E81" s="179" t="s">
        <v>182</v>
      </c>
      <c r="F81" s="66">
        <v>108</v>
      </c>
      <c r="G81" s="50"/>
      <c r="H81" s="112">
        <f t="shared" si="4"/>
        <v>0</v>
      </c>
    </row>
    <row r="82" spans="1:8" s="47" customFormat="1" ht="38.25">
      <c r="A82" s="80">
        <v>48</v>
      </c>
      <c r="B82" s="130" t="s">
        <v>192</v>
      </c>
      <c r="C82" s="164" t="s">
        <v>167</v>
      </c>
      <c r="D82" s="181" t="s">
        <v>130</v>
      </c>
      <c r="E82" s="179" t="s">
        <v>182</v>
      </c>
      <c r="F82" s="66">
        <v>1948</v>
      </c>
      <c r="G82" s="50"/>
      <c r="H82" s="112">
        <f t="shared" si="4"/>
        <v>0</v>
      </c>
    </row>
    <row r="83" spans="1:8" s="47" customFormat="1" ht="30.75" customHeight="1">
      <c r="A83" s="80">
        <v>49</v>
      </c>
      <c r="B83" s="130" t="s">
        <v>193</v>
      </c>
      <c r="C83" s="164" t="s">
        <v>166</v>
      </c>
      <c r="D83" s="185" t="s">
        <v>206</v>
      </c>
      <c r="E83" s="179" t="s">
        <v>11</v>
      </c>
      <c r="F83" s="66">
        <v>426</v>
      </c>
      <c r="G83" s="50"/>
      <c r="H83" s="112">
        <f t="shared" si="4"/>
        <v>0</v>
      </c>
    </row>
    <row r="84" spans="1:8" s="47" customFormat="1" ht="30.75" customHeight="1">
      <c r="A84" s="80">
        <v>50</v>
      </c>
      <c r="B84" s="130" t="s">
        <v>194</v>
      </c>
      <c r="C84" s="164" t="s">
        <v>175</v>
      </c>
      <c r="D84" s="186" t="s">
        <v>204</v>
      </c>
      <c r="E84" s="179" t="s">
        <v>11</v>
      </c>
      <c r="F84" s="66">
        <v>69</v>
      </c>
      <c r="G84" s="50"/>
      <c r="H84" s="112">
        <f t="shared" si="4"/>
        <v>0</v>
      </c>
    </row>
    <row r="85" spans="1:8" s="47" customFormat="1" ht="32.25" customHeight="1">
      <c r="A85" s="80">
        <v>51</v>
      </c>
      <c r="B85" s="130" t="s">
        <v>210</v>
      </c>
      <c r="C85" s="154" t="s">
        <v>176</v>
      </c>
      <c r="D85" s="187" t="s">
        <v>205</v>
      </c>
      <c r="E85" s="188" t="s">
        <v>11</v>
      </c>
      <c r="F85" s="156">
        <v>238</v>
      </c>
      <c r="G85" s="157"/>
      <c r="H85" s="144">
        <f t="shared" si="4"/>
        <v>0</v>
      </c>
    </row>
    <row r="86" spans="1:8" s="47" customFormat="1" ht="20.25" customHeight="1">
      <c r="A86" s="162"/>
      <c r="B86" s="138"/>
      <c r="C86" s="148"/>
      <c r="D86" s="132" t="s">
        <v>60</v>
      </c>
      <c r="E86" s="189"/>
      <c r="F86" s="150"/>
      <c r="G86" s="151"/>
      <c r="H86" s="152"/>
    </row>
    <row r="87" spans="1:8" s="47" customFormat="1" ht="21.75" customHeight="1">
      <c r="A87" s="80">
        <v>52</v>
      </c>
      <c r="B87" s="130" t="s">
        <v>211</v>
      </c>
      <c r="C87" s="137" t="s">
        <v>126</v>
      </c>
      <c r="D87" s="158" t="s">
        <v>55</v>
      </c>
      <c r="E87" s="190" t="s">
        <v>11</v>
      </c>
      <c r="F87" s="159">
        <v>70</v>
      </c>
      <c r="G87" s="111"/>
      <c r="H87" s="111">
        <f>ROUND(F87*G87,2)</f>
        <v>0</v>
      </c>
    </row>
    <row r="88" spans="1:8" s="47" customFormat="1" ht="21.75" customHeight="1">
      <c r="A88" s="81"/>
      <c r="B88" s="207"/>
      <c r="C88" s="208"/>
      <c r="D88" s="211" t="s">
        <v>215</v>
      </c>
      <c r="E88" s="209"/>
      <c r="F88" s="210"/>
      <c r="G88" s="151"/>
      <c r="H88" s="112"/>
    </row>
    <row r="89" spans="1:8" s="47" customFormat="1" ht="30" customHeight="1">
      <c r="A89" s="48">
        <v>53</v>
      </c>
      <c r="B89" s="51" t="s">
        <v>217</v>
      </c>
      <c r="C89" s="201" t="s">
        <v>213</v>
      </c>
      <c r="D89" s="38" t="s">
        <v>214</v>
      </c>
      <c r="E89" s="195" t="s">
        <v>42</v>
      </c>
      <c r="F89" s="66">
        <v>1</v>
      </c>
      <c r="G89" s="50"/>
      <c r="H89" s="111">
        <f>ROUND(F89*G89,2)</f>
        <v>0</v>
      </c>
    </row>
    <row r="90" spans="1:8" ht="28.5" customHeight="1">
      <c r="A90" s="81"/>
      <c r="B90" s="88"/>
      <c r="C90" s="85"/>
      <c r="D90" s="86"/>
      <c r="E90" s="87"/>
      <c r="F90" s="84"/>
      <c r="G90" s="82" t="s">
        <v>70</v>
      </c>
      <c r="H90" s="83">
        <f>H32+SUM(H34:H62)+SUM(H64:H70)+SUM(H72:H85)+H87+H89</f>
        <v>0</v>
      </c>
    </row>
    <row r="91" spans="1:8" ht="25.5">
      <c r="A91" s="13"/>
      <c r="B91" s="13"/>
      <c r="C91" s="53"/>
      <c r="D91" s="45" t="s">
        <v>29</v>
      </c>
      <c r="E91" s="191"/>
      <c r="F91" s="192"/>
      <c r="G91" s="17"/>
      <c r="H91" s="44"/>
    </row>
    <row r="92" spans="1:8" ht="12.75" customHeight="1">
      <c r="A92" s="13"/>
      <c r="B92" s="13"/>
      <c r="C92" s="53"/>
      <c r="D92" s="12" t="s">
        <v>12</v>
      </c>
      <c r="E92" s="191"/>
      <c r="F92" s="192"/>
      <c r="G92" s="17"/>
      <c r="H92" s="44"/>
    </row>
    <row r="93" spans="1:8" ht="12.75" customHeight="1">
      <c r="A93" s="13"/>
      <c r="B93" s="13"/>
      <c r="C93" s="53"/>
      <c r="D93" s="14" t="s">
        <v>40</v>
      </c>
      <c r="E93" s="193"/>
      <c r="F93" s="194"/>
      <c r="G93" s="17"/>
      <c r="H93" s="44"/>
    </row>
    <row r="94" spans="1:8" ht="12.75">
      <c r="A94" s="13"/>
      <c r="B94" s="13"/>
      <c r="C94" s="53"/>
      <c r="D94" s="14"/>
      <c r="E94" s="15"/>
      <c r="F94" s="17"/>
      <c r="G94" s="17"/>
      <c r="H94" s="10"/>
    </row>
    <row r="95" spans="1:8" ht="25.5">
      <c r="A95" s="75" t="s">
        <v>7</v>
      </c>
      <c r="B95" s="75" t="s">
        <v>0</v>
      </c>
      <c r="C95" s="75" t="s">
        <v>23</v>
      </c>
      <c r="D95" s="75" t="s">
        <v>8</v>
      </c>
      <c r="E95" s="75" t="s">
        <v>9</v>
      </c>
      <c r="F95" s="75" t="s">
        <v>10</v>
      </c>
      <c r="G95" s="75" t="s">
        <v>30</v>
      </c>
      <c r="H95" s="75" t="s">
        <v>31</v>
      </c>
    </row>
    <row r="96" spans="1:8" ht="20.25" customHeight="1">
      <c r="A96" s="76">
        <v>1</v>
      </c>
      <c r="B96" s="76">
        <v>2</v>
      </c>
      <c r="C96" s="75">
        <v>3</v>
      </c>
      <c r="D96" s="75">
        <v>4</v>
      </c>
      <c r="E96" s="76">
        <v>5</v>
      </c>
      <c r="F96" s="76">
        <v>6</v>
      </c>
      <c r="G96" s="76">
        <v>7</v>
      </c>
      <c r="H96" s="76">
        <v>8</v>
      </c>
    </row>
    <row r="97" spans="1:8" ht="24.75" customHeight="1">
      <c r="A97" s="104"/>
      <c r="B97" s="100"/>
      <c r="C97" s="101"/>
      <c r="D97" s="102" t="s">
        <v>116</v>
      </c>
      <c r="E97" s="103"/>
      <c r="F97" s="103"/>
      <c r="G97" s="103"/>
      <c r="H97" s="105"/>
    </row>
    <row r="98" spans="1:8" ht="14.25">
      <c r="A98" s="71">
        <v>1</v>
      </c>
      <c r="B98" s="40" t="s">
        <v>127</v>
      </c>
      <c r="C98" s="6" t="s">
        <v>139</v>
      </c>
      <c r="D98" s="38" t="s">
        <v>128</v>
      </c>
      <c r="E98" s="195" t="s">
        <v>183</v>
      </c>
      <c r="F98" s="66">
        <v>2524</v>
      </c>
      <c r="G98" s="50"/>
      <c r="H98" s="50">
        <f>ROUND(F98*G98,2)</f>
        <v>0</v>
      </c>
    </row>
    <row r="99" spans="1:8" ht="26.25" customHeight="1">
      <c r="A99" s="106"/>
      <c r="B99" s="90"/>
      <c r="C99" s="107"/>
      <c r="D99" s="92"/>
      <c r="E99" s="92"/>
      <c r="F99" s="92"/>
      <c r="G99" s="92" t="s">
        <v>71</v>
      </c>
      <c r="H99" s="199">
        <f>H98</f>
        <v>0</v>
      </c>
    </row>
    <row r="100" spans="1:8" ht="25.5">
      <c r="A100" s="13"/>
      <c r="B100" s="39"/>
      <c r="C100" s="59"/>
      <c r="D100" s="45" t="s">
        <v>29</v>
      </c>
      <c r="E100" s="17"/>
      <c r="F100" s="17"/>
      <c r="G100" s="17"/>
      <c r="H100" s="17"/>
    </row>
    <row r="101" spans="1:8" ht="12.75" customHeight="1">
      <c r="A101" s="13"/>
      <c r="B101" s="39"/>
      <c r="C101" s="59"/>
      <c r="D101" s="12" t="s">
        <v>12</v>
      </c>
      <c r="E101" s="17"/>
      <c r="F101" s="17"/>
      <c r="G101" s="17"/>
      <c r="H101" s="17"/>
    </row>
    <row r="102" spans="1:8" ht="14.25" customHeight="1">
      <c r="A102" s="13"/>
      <c r="B102" s="13"/>
      <c r="C102" s="53"/>
      <c r="D102" s="14" t="s">
        <v>40</v>
      </c>
      <c r="E102" s="15"/>
      <c r="F102" s="17"/>
      <c r="G102" s="17"/>
      <c r="H102" s="10"/>
    </row>
    <row r="103" spans="1:8" ht="29.25" customHeight="1">
      <c r="A103" s="13"/>
      <c r="B103" s="13"/>
      <c r="C103" s="53"/>
      <c r="D103" s="34"/>
      <c r="E103" s="35"/>
      <c r="F103" s="37"/>
      <c r="G103" s="10"/>
      <c r="H103" s="10"/>
    </row>
    <row r="104" spans="1:15" ht="38.25">
      <c r="A104" s="18"/>
      <c r="B104" s="18"/>
      <c r="C104" s="54"/>
      <c r="D104" s="72" t="s">
        <v>165</v>
      </c>
      <c r="E104" s="19"/>
      <c r="F104" s="19"/>
      <c r="G104" s="20"/>
      <c r="H104" s="20"/>
      <c r="K104" s="36"/>
      <c r="L104" s="36"/>
      <c r="M104" s="36"/>
      <c r="N104" s="36"/>
      <c r="O104" s="36"/>
    </row>
    <row r="105" spans="1:15" ht="13.5" thickBot="1">
      <c r="A105" s="18"/>
      <c r="B105" s="18"/>
      <c r="C105" s="54"/>
      <c r="D105" s="41"/>
      <c r="E105" s="19"/>
      <c r="F105" s="19"/>
      <c r="G105" s="20"/>
      <c r="H105" s="20"/>
      <c r="K105" s="36"/>
      <c r="L105" s="203"/>
      <c r="M105" s="203"/>
      <c r="N105" s="203"/>
      <c r="O105" s="36"/>
    </row>
    <row r="106" spans="1:15" ht="26.25" thickBot="1">
      <c r="A106" s="18"/>
      <c r="B106" s="18"/>
      <c r="C106" s="21" t="s">
        <v>7</v>
      </c>
      <c r="D106" s="21" t="s">
        <v>8</v>
      </c>
      <c r="E106" s="22" t="s">
        <v>31</v>
      </c>
      <c r="F106" s="22" t="s">
        <v>39</v>
      </c>
      <c r="G106" s="22" t="s">
        <v>32</v>
      </c>
      <c r="H106" s="22" t="s">
        <v>35</v>
      </c>
      <c r="K106" s="36"/>
      <c r="L106" s="203"/>
      <c r="M106" s="203"/>
      <c r="N106" s="203"/>
      <c r="O106" s="36"/>
    </row>
    <row r="107" spans="1:15" ht="27" customHeight="1" thickBot="1">
      <c r="A107" s="18"/>
      <c r="B107" s="18"/>
      <c r="C107" s="23" t="s">
        <v>17</v>
      </c>
      <c r="D107" s="23" t="s">
        <v>18</v>
      </c>
      <c r="E107" s="23" t="s">
        <v>19</v>
      </c>
      <c r="F107" s="23" t="s">
        <v>16</v>
      </c>
      <c r="G107" s="22" t="s">
        <v>15</v>
      </c>
      <c r="H107" s="23" t="s">
        <v>36</v>
      </c>
      <c r="K107" s="36"/>
      <c r="L107" s="203"/>
      <c r="M107" s="203"/>
      <c r="N107" s="203"/>
      <c r="O107" s="36"/>
    </row>
    <row r="108" spans="1:15" ht="23.25" customHeight="1" thickBot="1">
      <c r="A108" s="18"/>
      <c r="B108" s="18"/>
      <c r="C108" s="55">
        <v>1</v>
      </c>
      <c r="D108" s="61" t="str">
        <f>D5</f>
        <v>Rachunek nr 1 Gwarancje i ubezpieczenia</v>
      </c>
      <c r="E108" s="69">
        <f>H9</f>
        <v>110000</v>
      </c>
      <c r="F108" s="69">
        <f>ROUND(E108*H108/100,2)</f>
        <v>0</v>
      </c>
      <c r="G108" s="67">
        <f>SUM(E108:F108)</f>
        <v>110000</v>
      </c>
      <c r="H108" s="24"/>
      <c r="K108" s="36"/>
      <c r="L108" s="203"/>
      <c r="M108" s="203"/>
      <c r="N108" s="203"/>
      <c r="O108" s="36"/>
    </row>
    <row r="109" spans="1:15" ht="13.5" thickBot="1">
      <c r="A109" s="18"/>
      <c r="B109" s="18"/>
      <c r="C109" s="55">
        <v>2</v>
      </c>
      <c r="D109" s="62" t="str">
        <f>D15</f>
        <v>Rachunek nr 2 Pozycje ogólne</v>
      </c>
      <c r="E109" s="67">
        <f>H21</f>
        <v>0</v>
      </c>
      <c r="F109" s="69">
        <f>ROUND(E109*H109/100,2)</f>
        <v>0</v>
      </c>
      <c r="G109" s="67">
        <f>SUM(E109:F109)</f>
        <v>0</v>
      </c>
      <c r="H109" s="24"/>
      <c r="K109" s="36"/>
      <c r="L109" s="36"/>
      <c r="M109" s="36"/>
      <c r="N109" s="36"/>
      <c r="O109" s="36"/>
    </row>
    <row r="110" spans="1:15" ht="27.75" customHeight="1" thickBot="1">
      <c r="A110" s="18"/>
      <c r="B110" s="18"/>
      <c r="C110" s="55">
        <v>3</v>
      </c>
      <c r="D110" s="62" t="str">
        <f>D30</f>
        <v>Rachunek nr 3 „Kanalizacja sanitarna i sieć wodociągowa z przyłączami - 
ul. Mickiewicza i Głowackiego”</v>
      </c>
      <c r="E110" s="67">
        <f>H90</f>
        <v>0</v>
      </c>
      <c r="F110" s="69">
        <f>ROUND(E110*H110/100,2)</f>
        <v>0</v>
      </c>
      <c r="G110" s="67">
        <f>SUM(E110:F110)</f>
        <v>0</v>
      </c>
      <c r="H110" s="24"/>
      <c r="K110" s="36"/>
      <c r="L110" s="203"/>
      <c r="M110" s="36"/>
      <c r="N110" s="36"/>
      <c r="O110" s="36"/>
    </row>
    <row r="111" spans="1:15" ht="13.5" thickBot="1">
      <c r="A111" s="18"/>
      <c r="B111" s="18"/>
      <c r="C111" s="55">
        <v>4</v>
      </c>
      <c r="D111" s="63" t="str">
        <f>D97</f>
        <v>Rachunek nr 4 Odtworzenie zieleni i trawników w rejonie robót</v>
      </c>
      <c r="E111" s="68">
        <f>H99</f>
        <v>0</v>
      </c>
      <c r="F111" s="69">
        <f>ROUND(E111*H111/100,2)</f>
        <v>0</v>
      </c>
      <c r="G111" s="67">
        <f>SUM(E111:F111)</f>
        <v>0</v>
      </c>
      <c r="H111" s="24"/>
      <c r="K111" s="36"/>
      <c r="L111" s="203"/>
      <c r="M111" s="36"/>
      <c r="N111" s="36"/>
      <c r="O111" s="36"/>
    </row>
    <row r="112" spans="1:15" ht="13.5" thickBot="1">
      <c r="A112" s="18"/>
      <c r="B112" s="18"/>
      <c r="C112" s="56"/>
      <c r="D112" s="25" t="s">
        <v>13</v>
      </c>
      <c r="E112" s="114">
        <f>SUM(E108:E111)</f>
        <v>110000</v>
      </c>
      <c r="F112" s="115">
        <f>SUM(F108:F111)</f>
        <v>0</v>
      </c>
      <c r="G112" s="116">
        <f>SUM(G108:G111)</f>
        <v>110000</v>
      </c>
      <c r="H112" s="42"/>
      <c r="K112" s="36"/>
      <c r="L112" s="36"/>
      <c r="M112" s="36"/>
      <c r="N112" s="36"/>
      <c r="O112" s="36"/>
    </row>
    <row r="113" spans="1:15" ht="13.5" thickBot="1">
      <c r="A113" s="18"/>
      <c r="B113" s="18"/>
      <c r="C113" s="56"/>
      <c r="D113" s="26"/>
      <c r="E113" s="27"/>
      <c r="F113" s="28"/>
      <c r="G113" s="28"/>
      <c r="H113" s="29"/>
      <c r="K113" s="36"/>
      <c r="L113" s="203"/>
      <c r="M113" s="36"/>
      <c r="N113" s="36"/>
      <c r="O113" s="36"/>
    </row>
    <row r="114" spans="1:15" ht="14.25" thickBot="1" thickTop="1">
      <c r="A114" s="18"/>
      <c r="B114" s="18"/>
      <c r="C114" s="56"/>
      <c r="D114" s="1" t="s">
        <v>33</v>
      </c>
      <c r="E114" s="70">
        <f>G112</f>
        <v>110000</v>
      </c>
      <c r="F114" s="30"/>
      <c r="G114" s="31"/>
      <c r="H114" s="20"/>
      <c r="K114" s="36"/>
      <c r="L114" s="36"/>
      <c r="M114" s="36"/>
      <c r="N114" s="36"/>
      <c r="O114" s="36"/>
    </row>
    <row r="115" spans="1:15" ht="13.5" thickTop="1">
      <c r="A115" s="18"/>
      <c r="B115" s="18"/>
      <c r="C115" s="54"/>
      <c r="D115" s="32"/>
      <c r="E115" s="19"/>
      <c r="F115" s="19"/>
      <c r="G115" s="20"/>
      <c r="H115" s="20"/>
      <c r="K115" s="36"/>
      <c r="L115" s="36"/>
      <c r="M115" s="36"/>
      <c r="N115" s="36"/>
      <c r="O115" s="36"/>
    </row>
    <row r="116" spans="1:8" ht="12.75">
      <c r="A116" s="18"/>
      <c r="B116" s="18"/>
      <c r="C116" s="54"/>
      <c r="D116" s="33" t="s">
        <v>34</v>
      </c>
      <c r="E116" s="27"/>
      <c r="F116" s="27"/>
      <c r="G116" s="27"/>
      <c r="H116" s="17"/>
    </row>
    <row r="117" spans="1:8" ht="12.75">
      <c r="A117" s="18"/>
      <c r="B117" s="18"/>
      <c r="C117" s="54"/>
      <c r="D117" s="33" t="s">
        <v>37</v>
      </c>
      <c r="E117" s="27"/>
      <c r="F117" s="27"/>
      <c r="G117" s="27"/>
      <c r="H117" s="17"/>
    </row>
    <row r="118" spans="1:8" ht="12.75">
      <c r="A118" s="18"/>
      <c r="B118" s="18"/>
      <c r="C118" s="54"/>
      <c r="D118" s="33" t="s">
        <v>20</v>
      </c>
      <c r="E118" s="27"/>
      <c r="F118" s="27"/>
      <c r="G118" s="27"/>
      <c r="H118" s="17"/>
    </row>
    <row r="119" spans="1:8" ht="12.75" customHeight="1">
      <c r="A119" s="18"/>
      <c r="B119" s="18"/>
      <c r="C119" s="54"/>
      <c r="D119" s="33" t="s">
        <v>38</v>
      </c>
      <c r="E119" s="27"/>
      <c r="F119" s="27"/>
      <c r="G119" s="27"/>
      <c r="H119" s="17"/>
    </row>
    <row r="120" spans="1:8" ht="33.75" customHeight="1" thickBot="1">
      <c r="A120" s="18"/>
      <c r="B120" s="18"/>
      <c r="C120" s="54"/>
      <c r="D120" s="46" t="s">
        <v>21</v>
      </c>
      <c r="E120" s="46"/>
      <c r="F120" s="46"/>
      <c r="G120" s="46"/>
      <c r="H120" s="46"/>
    </row>
    <row r="121" spans="1:8" ht="26.25" thickBot="1">
      <c r="A121" s="18"/>
      <c r="B121" s="18"/>
      <c r="C121" s="54"/>
      <c r="D121" s="43" t="s">
        <v>22</v>
      </c>
      <c r="E121" s="19"/>
      <c r="F121" s="19"/>
      <c r="G121" s="20"/>
      <c r="H121" s="20"/>
    </row>
    <row r="122" spans="1:8" ht="12.75">
      <c r="A122" s="18"/>
      <c r="B122" s="18"/>
      <c r="C122" s="54"/>
      <c r="D122" s="16"/>
      <c r="E122" s="16"/>
      <c r="F122" s="16"/>
      <c r="G122" s="16"/>
      <c r="H122" s="16"/>
    </row>
  </sheetData>
  <sheetProtection/>
  <mergeCells count="3">
    <mergeCell ref="A1:H1"/>
    <mergeCell ref="D10:E10"/>
    <mergeCell ref="D24:E24"/>
  </mergeCells>
  <printOptions horizontalCentered="1"/>
  <pageMargins left="0.9055118110236221" right="0.11811023622047245" top="0.8661417322834646" bottom="0.5905511811023623" header="0.31496062992125984" footer="0.3937007874015748"/>
  <pageSetup firstPageNumber="13" useFirstPageNumber="1" fitToHeight="0" fitToWidth="1" horizontalDpi="600" verticalDpi="600" orientation="landscape" paperSize="9" scale="90" r:id="rId1"/>
  <headerFooter>
    <oddHeader>&amp;CJG-PR-2019-1 pn. „Kanalizacja sanitarna i sieć wodociągowa z przyłączami - ul. Mickiewicza i Głowackiego”
SIWZ. Część II Opis Przedmiotu Zamówienia
Tom 1 Dokumentacja Projektowa. Rozdział 2. Przedmiar Robót</oddHeader>
    <oddFooter>&amp;C&amp;P/18</oddFooter>
  </headerFooter>
  <rowBreaks count="3" manualBreakCount="3">
    <brk id="62" max="7" man="1"/>
    <brk id="80" max="7" man="1"/>
    <brk id="10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4:G12"/>
  <sheetViews>
    <sheetView zoomScalePageLayoutView="0" workbookViewId="0" topLeftCell="A1">
      <selection activeCell="D26" sqref="D26"/>
    </sheetView>
  </sheetViews>
  <sheetFormatPr defaultColWidth="9.00390625" defaultRowHeight="12.75"/>
  <cols>
    <col min="5" max="5" width="28.375" style="0" bestFit="1" customWidth="1"/>
    <col min="6" max="6" width="2.75390625" style="0" bestFit="1" customWidth="1"/>
    <col min="7" max="7" width="54.625" style="0" customWidth="1"/>
  </cols>
  <sheetData>
    <row r="4" spans="5:7" ht="12.75">
      <c r="E4" s="36"/>
      <c r="F4" s="36"/>
      <c r="G4" s="36"/>
    </row>
    <row r="5" spans="5:7" ht="12.75">
      <c r="E5" s="36"/>
      <c r="F5" s="117"/>
      <c r="G5" s="36"/>
    </row>
    <row r="6" spans="5:7" ht="12.75">
      <c r="E6" s="36"/>
      <c r="F6" s="118"/>
      <c r="G6" s="36"/>
    </row>
    <row r="7" spans="5:7" ht="12.75">
      <c r="E7" s="36"/>
      <c r="F7" s="118"/>
      <c r="G7" s="36"/>
    </row>
    <row r="8" spans="5:7" ht="12.75">
      <c r="E8" s="36"/>
      <c r="F8" s="118"/>
      <c r="G8" s="36"/>
    </row>
    <row r="9" spans="5:7" ht="12.75">
      <c r="E9" s="36"/>
      <c r="F9" s="118"/>
      <c r="G9" s="36"/>
    </row>
    <row r="10" spans="5:7" ht="39.75" customHeight="1">
      <c r="E10" s="36"/>
      <c r="F10" s="118"/>
      <c r="G10" s="119"/>
    </row>
    <row r="11" spans="5:7" ht="12.75">
      <c r="E11" s="36"/>
      <c r="F11" s="118"/>
      <c r="G11" s="119"/>
    </row>
    <row r="12" spans="5:7" ht="12.75">
      <c r="E12" s="36"/>
      <c r="F12" s="118"/>
      <c r="G12" s="11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B-Act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 Kamińska</dc:creator>
  <cp:keywords/>
  <dc:description/>
  <cp:lastModifiedBy>Jacek Biełajew</cp:lastModifiedBy>
  <cp:lastPrinted>2019-03-06T11:06:36Z</cp:lastPrinted>
  <dcterms:created xsi:type="dcterms:W3CDTF">2004-05-28T06:16:53Z</dcterms:created>
  <dcterms:modified xsi:type="dcterms:W3CDTF">2019-03-06T11:07:14Z</dcterms:modified>
  <cp:category/>
  <cp:version/>
  <cp:contentType/>
  <cp:contentStatus/>
</cp:coreProperties>
</file>